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6" windowWidth="15480" windowHeight="8136" tabRatio="930" firstSheet="1" activeTab="7"/>
  </bookViews>
  <sheets>
    <sheet name="Инструкция" sheetId="1" r:id="rId1"/>
    <sheet name="Титульный" sheetId="2" r:id="rId2"/>
    <sheet name="Список листов" sheetId="3" r:id="rId3"/>
    <sheet name="ТС цены" sheetId="4" r:id="rId4"/>
    <sheet name="ТС цены (2)" sheetId="5" r:id="rId5"/>
    <sheet name="ТС характеристики" sheetId="6" r:id="rId6"/>
    <sheet name="ТС инвестиции" sheetId="7" r:id="rId7"/>
    <sheet name="ТС доступ" sheetId="8" r:id="rId8"/>
    <sheet name="ТС показатели" sheetId="9" r:id="rId9"/>
    <sheet name="Ссылки на публикации" sheetId="10" r:id="rId10"/>
    <sheet name="Проверка" sheetId="11" r:id="rId11"/>
    <sheet name="REESTR_ORG" sheetId="12" state="veryHidden" r:id="rId12"/>
    <sheet name="REESTR_TEMP" sheetId="13" state="veryHidden" r:id="rId13"/>
    <sheet name="REESTR" sheetId="14" state="veryHidden" r:id="rId14"/>
    <sheet name="TEHSHEET" sheetId="15" state="veryHidden" r:id="rId15"/>
    <sheet name="tech" sheetId="16" state="veryHidden" r:id="rId16"/>
    <sheet name="modHyp" sheetId="17" state="veryHidden" r:id="rId17"/>
    <sheet name="modChange" sheetId="18" state="veryHidden" r:id="rId18"/>
    <sheet name="modButtonClick" sheetId="19" state="veryHidden" r:id="rId19"/>
    <sheet name="modSubsidiary" sheetId="20" state="veryHidden" r:id="rId20"/>
  </sheets>
  <externalReferences>
    <externalReference r:id="rId23"/>
  </externalReferences>
  <definedNames>
    <definedName name="activity">'Титульный'!$F$20</definedName>
    <definedName name="activity_zag">'Титульный'!$E$20</definedName>
    <definedName name="ADD_FUEL_RANGE">'tech'!$3:$6</definedName>
    <definedName name="EFF_ADD">'ТС инвестиции'!$29:$29</definedName>
    <definedName name="et_price1_1">'tech'!$A$14:$W$14</definedName>
    <definedName name="et_ssilki_1">'tech'!$A$22:$H$22</definedName>
    <definedName name="et_tsdostup_1">'tech'!$A$18:$H$18</definedName>
    <definedName name="fil">'Титульный'!$F$15</definedName>
    <definedName name="fil_flag">'Титульный'!$F$11</definedName>
    <definedName name="god">'Титульный'!$F$9</definedName>
    <definedName name="inn">'Титульный'!$F$17</definedName>
    <definedName name="inn_zag">'Титульный'!$E$17</definedName>
    <definedName name="kind_of_activity">'TEHSHEET'!$B$19:$B$25</definedName>
    <definedName name="kpp">'Титульный'!$F$18</definedName>
    <definedName name="kpp_zag">'Титульный'!$E$18</definedName>
    <definedName name="LIST_MR_MO_OKTMO">'REESTR'!$A$2:$C$344</definedName>
    <definedName name="LIST_ORG_WARM">'REESTR_ORG'!$A$2:$H$133</definedName>
    <definedName name="logical">'TEHSHEET'!$B$3:$B$4</definedName>
    <definedName name="mo">'Титульный'!$G$23</definedName>
    <definedName name="MO_LIST_10">'REESTR'!$B$85:$B$94</definedName>
    <definedName name="MO_LIST_11">'REESTR'!$B$95:$B$101</definedName>
    <definedName name="MO_LIST_12">'REESTR'!$B$102:$B$115</definedName>
    <definedName name="MO_LIST_13">'REESTR'!$B$116:$B$129</definedName>
    <definedName name="MO_LIST_14">'REESTR'!$B$130:$B$141</definedName>
    <definedName name="MO_LIST_15">'REESTR'!$B$142:$B$155</definedName>
    <definedName name="MO_LIST_16">'REESTR'!$B$156:$B$169</definedName>
    <definedName name="MO_LIST_17">'REESTR'!$B$170:$B$183</definedName>
    <definedName name="MO_LIST_18">'REESTR'!$B$184:$B$193</definedName>
    <definedName name="MO_LIST_19">'REESTR'!$B$194:$B$202</definedName>
    <definedName name="MO_LIST_2">'REESTR'!$B$2:$B$7</definedName>
    <definedName name="MO_LIST_20">'REESTR'!$B$203:$B$218</definedName>
    <definedName name="MO_LIST_21">'REESTR'!$B$219:$B$226</definedName>
    <definedName name="MO_LIST_22">'REESTR'!$B$227:$B$244</definedName>
    <definedName name="MO_LIST_23">'REESTR'!$B$245:$B$269</definedName>
    <definedName name="MO_LIST_24">'REESTR'!$B$270:$B$285</definedName>
    <definedName name="MO_LIST_25">'REESTR'!$B$286:$B$297</definedName>
    <definedName name="MO_LIST_26">'REESTR'!$B$298:$B$310</definedName>
    <definedName name="MO_LIST_27">'REESTR'!$B$311:$B$321</definedName>
    <definedName name="MO_LIST_28">'REESTR'!$B$322:$B$334</definedName>
    <definedName name="MO_LIST_29">'REESTR'!$B$335</definedName>
    <definedName name="MO_LIST_3">'REESTR'!$B$8:$B$21</definedName>
    <definedName name="MO_LIST_30">'REESTR'!$B$336</definedName>
    <definedName name="MO_LIST_31">'REESTR'!$B$337</definedName>
    <definedName name="MO_LIST_32">'REESTR'!$B$338</definedName>
    <definedName name="MO_LIST_33">'REESTR'!$B$339</definedName>
    <definedName name="MO_LIST_34">'REESTR'!$B$340</definedName>
    <definedName name="MO_LIST_35">'REESTR'!$B$341</definedName>
    <definedName name="MO_LIST_36">'REESTR'!$B$342</definedName>
    <definedName name="MO_LIST_37">'REESTR'!$B$343</definedName>
    <definedName name="MO_LIST_38">'REESTR'!$B$344</definedName>
    <definedName name="MO_LIST_39">'REESTR'!$A$273:$A$280</definedName>
    <definedName name="MO_LIST_4">'REESTR'!$B$22:$B$27</definedName>
    <definedName name="MO_LIST_40">'REESTR'!$A$281:$A$299</definedName>
    <definedName name="MO_LIST_41">'REESTR'!$A$300</definedName>
    <definedName name="MO_LIST_42">'REESTR'!$A$301:$A$308</definedName>
    <definedName name="MO_LIST_43">'REESTR'!$A$309:$A$321</definedName>
    <definedName name="MO_LIST_44">'REESTR'!$A$322:$A$333</definedName>
    <definedName name="MO_LIST_45">'REESTR'!$A$334:$A$343</definedName>
    <definedName name="MO_LIST_46">'REESTR'!$A$344:$A$354</definedName>
    <definedName name="MO_LIST_47">'REESTR'!$A$355:$A$365</definedName>
    <definedName name="MO_LIST_48">'REESTR'!$A$366:$A$372</definedName>
    <definedName name="MO_LIST_49">'REESTR'!$A$373</definedName>
    <definedName name="MO_LIST_5">'REESTR'!$B$28:$B$36</definedName>
    <definedName name="MO_LIST_50">'REESTR'!$A$374:$A$385</definedName>
    <definedName name="MO_LIST_51">'REESTR'!$A$386:$A$396</definedName>
    <definedName name="MO_LIST_52">'REESTR'!$A$397:$A$400</definedName>
    <definedName name="MO_LIST_53">'REESTR'!$A$401:$A$411</definedName>
    <definedName name="MO_LIST_54">'REESTR'!$A$412:$A$423</definedName>
    <definedName name="MO_LIST_55">'REESTR'!$A$424:$A$432</definedName>
    <definedName name="MO_LIST_56">'REESTR'!$A$433:$A$442</definedName>
    <definedName name="MO_LIST_57">'REESTR'!$A$443:$A$450</definedName>
    <definedName name="MO_LIST_58">'REESTR'!$A$451:$A$465</definedName>
    <definedName name="MO_LIST_59">'REESTR'!$A$466</definedName>
    <definedName name="MO_LIST_6">'REESTR'!$B$37:$B$46</definedName>
    <definedName name="MO_LIST_60">'REESTR'!$A$467:$A$476</definedName>
    <definedName name="MO_LIST_7">'REESTR'!$B$47:$B$60</definedName>
    <definedName name="MO_LIST_8">'REESTR'!$B$61:$B$76</definedName>
    <definedName name="MO_LIST_9">'REESTR'!$B$77:$B$84</definedName>
    <definedName name="mo_zag">'Титульный'!$E$23</definedName>
    <definedName name="mr">'Титульный'!$G$22</definedName>
    <definedName name="MR_ADD">'ТС инвестиции'!$J:$J</definedName>
    <definedName name="MR_LIST">'REESTR'!$D$2:$D$38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1_rst_1">'[1]Лист2'!$A$1</definedName>
    <definedName name="PRICE2_ADD">'ТС цены (2)'!$D$2:$G$2</definedName>
    <definedName name="PRICE2_LOAD">'ТС цены (2)'!$G$23:$G$23</definedName>
    <definedName name="REGION">'TEHSHEET'!$A$1:$A$84</definedName>
    <definedName name="region_name">'Титульный'!$E$7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tar_price2">'TEHSHEET'!$B$34:$B$40</definedName>
    <definedName name="topl">'tech'!$F$25:$F$51</definedName>
    <definedName name="version">'Инструкция'!$P$2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<sst xmlns="http://schemas.openxmlformats.org/spreadsheetml/2006/main" count="2878" uniqueCount="1804">
  <si>
    <t>Большечерниговский муниципальный район</t>
  </si>
  <si>
    <t>36610000</t>
  </si>
  <si>
    <t>сельское поселение Августовка</t>
  </si>
  <si>
    <t>36610404</t>
  </si>
  <si>
    <t>сельское поселение Большая Черниговка</t>
  </si>
  <si>
    <t>36610412</t>
  </si>
  <si>
    <t>сельское поселение Восточный</t>
  </si>
  <si>
    <t>36610416</t>
  </si>
  <si>
    <t>сельское поселение Глушицкий</t>
  </si>
  <si>
    <t>36610408</t>
  </si>
  <si>
    <t>сельское поселение Краснооктябрьский</t>
  </si>
  <si>
    <t>36610420</t>
  </si>
  <si>
    <t>сельское поселение Пензено</t>
  </si>
  <si>
    <t>36610424</t>
  </si>
  <si>
    <t>сельское поселение Петровский</t>
  </si>
  <si>
    <t>36610426</t>
  </si>
  <si>
    <t>сельское поселение Поляков</t>
  </si>
  <si>
    <t>36610427</t>
  </si>
  <si>
    <t>сельское поселение Украинка</t>
  </si>
  <si>
    <t>36610428</t>
  </si>
  <si>
    <t>Борский муниципальный район</t>
  </si>
  <si>
    <t>36612000</t>
  </si>
  <si>
    <t>сельское поселение Большое Алдаркино</t>
  </si>
  <si>
    <t>36612404</t>
  </si>
  <si>
    <t>сельское поселение Борское</t>
  </si>
  <si>
    <t>36612408</t>
  </si>
  <si>
    <t>сельское поселение Гвардейцы</t>
  </si>
  <si>
    <t>36612412</t>
  </si>
  <si>
    <t>сельское поселение Долматовка</t>
  </si>
  <si>
    <t>36612416</t>
  </si>
  <si>
    <t>сельское поселение Заплавное</t>
  </si>
  <si>
    <t>36612420</t>
  </si>
  <si>
    <t>сельское поселение Коноваловка</t>
  </si>
  <si>
    <t>36612424</t>
  </si>
  <si>
    <t>сельское поселение Новоборское</t>
  </si>
  <si>
    <t>36612434</t>
  </si>
  <si>
    <t>сельское поселение Новый Кутулук</t>
  </si>
  <si>
    <t>36612432</t>
  </si>
  <si>
    <t>сельское поселение Петровка</t>
  </si>
  <si>
    <t>36612436</t>
  </si>
  <si>
    <t>сельское поселение Подгорное</t>
  </si>
  <si>
    <t>36612440</t>
  </si>
  <si>
    <t>сельское поселение Подсолнечное</t>
  </si>
  <si>
    <t>36612444</t>
  </si>
  <si>
    <t>сельское поселение Таволжанка</t>
  </si>
  <si>
    <t>36612453</t>
  </si>
  <si>
    <t>сельское поселение Усманка</t>
  </si>
  <si>
    <t>36612456</t>
  </si>
  <si>
    <t>Волжский муниципальный район</t>
  </si>
  <si>
    <t>36614000</t>
  </si>
  <si>
    <t>городское поселение Петра Дубрава</t>
  </si>
  <si>
    <t>36614155</t>
  </si>
  <si>
    <t>городское поселение Рощинский</t>
  </si>
  <si>
    <t>36614156</t>
  </si>
  <si>
    <t>городское поселение Смышляевка</t>
  </si>
  <si>
    <t>36614157</t>
  </si>
  <si>
    <t>сельское поселение Верхняя Подстепновка</t>
  </si>
  <si>
    <t>36614403</t>
  </si>
  <si>
    <t>сельское поселение Воскресенка</t>
  </si>
  <si>
    <t>36614404</t>
  </si>
  <si>
    <t>сельское поселение Дубовый умет</t>
  </si>
  <si>
    <t>36614416</t>
  </si>
  <si>
    <t>сельское поселение Курумоч</t>
  </si>
  <si>
    <t>36614420</t>
  </si>
  <si>
    <t>сельское поселение Лопатино</t>
  </si>
  <si>
    <t>36614421</t>
  </si>
  <si>
    <t>сельское поселение Подъем-Михайловка</t>
  </si>
  <si>
    <t>36614432</t>
  </si>
  <si>
    <t>сельское поселение Просвет</t>
  </si>
  <si>
    <t>36614436</t>
  </si>
  <si>
    <t>сельское поселение Рождествено</t>
  </si>
  <si>
    <t>36614440</t>
  </si>
  <si>
    <t>сельское поселение Спиридоновка</t>
  </si>
  <si>
    <t>36614444</t>
  </si>
  <si>
    <t>сельское поселение Сухая Вязовка</t>
  </si>
  <si>
    <t>36614448</t>
  </si>
  <si>
    <t>сельское поселение Черновский</t>
  </si>
  <si>
    <t>36614452</t>
  </si>
  <si>
    <t>сельское поселение Черноречье</t>
  </si>
  <si>
    <t>36614456</t>
  </si>
  <si>
    <t>Елховский муниципальный район</t>
  </si>
  <si>
    <t>36615000</t>
  </si>
  <si>
    <t>сельское поселение Березовка</t>
  </si>
  <si>
    <t>36615405</t>
  </si>
  <si>
    <t>сельское поселение Елховка</t>
  </si>
  <si>
    <t>36615420</t>
  </si>
  <si>
    <t>сельское поселение Красное Поселение</t>
  </si>
  <si>
    <t>36615440</t>
  </si>
  <si>
    <t>сельское поселение Красные Дома</t>
  </si>
  <si>
    <t>36615435</t>
  </si>
  <si>
    <t>сельское поселение Никитинка</t>
  </si>
  <si>
    <t>36615450</t>
  </si>
  <si>
    <t>сельское поселение Сухие Аврали</t>
  </si>
  <si>
    <t>36615460</t>
  </si>
  <si>
    <t>сельское поселение Теплый Стан</t>
  </si>
  <si>
    <t>36615465</t>
  </si>
  <si>
    <t>Исаклинский муниципальный район</t>
  </si>
  <si>
    <t>36616000</t>
  </si>
  <si>
    <t>сельское поселение Большое Микушкино</t>
  </si>
  <si>
    <t>36616420</t>
  </si>
  <si>
    <t>сельское поселение Два Ключа</t>
  </si>
  <si>
    <t>36616404</t>
  </si>
  <si>
    <t>сельское поселение Исаклы</t>
  </si>
  <si>
    <t>36616408</t>
  </si>
  <si>
    <t>сельское поселение Ключи</t>
  </si>
  <si>
    <t>36616416</t>
  </si>
  <si>
    <t>сельское поселение Мордово-Аделяково</t>
  </si>
  <si>
    <t>36616424</t>
  </si>
  <si>
    <t>сельское поселение Мордово-Ишуткино</t>
  </si>
  <si>
    <t>36616412</t>
  </si>
  <si>
    <t>сельское поселение Новое Ганькино</t>
  </si>
  <si>
    <t>36616428</t>
  </si>
  <si>
    <t>сельское поселение Новое Якушкино</t>
  </si>
  <si>
    <t>36616432</t>
  </si>
  <si>
    <t>сельское поселение Старое Вечканово</t>
  </si>
  <si>
    <t>36616436</t>
  </si>
  <si>
    <t>Камышлинский муниципальный район</t>
  </si>
  <si>
    <t>36617000</t>
  </si>
  <si>
    <t>сельское поселение Байтуган</t>
  </si>
  <si>
    <t>36617404</t>
  </si>
  <si>
    <t>сельское поселение Балыкла</t>
  </si>
  <si>
    <t>36617408</t>
  </si>
  <si>
    <t>сельское поселение Ермаково</t>
  </si>
  <si>
    <t>36617416</t>
  </si>
  <si>
    <t>сельское поселение Камышла</t>
  </si>
  <si>
    <t>36617420</t>
  </si>
  <si>
    <t>сельское поселение Новое Усманово</t>
  </si>
  <si>
    <t>36617436</t>
  </si>
  <si>
    <t>сельское поселение Старое Усманово</t>
  </si>
  <si>
    <t>36617458</t>
  </si>
  <si>
    <t>Кинель-Черкасский муниципальный район</t>
  </si>
  <si>
    <t>36620000</t>
  </si>
  <si>
    <t>36620404</t>
  </si>
  <si>
    <t>сельское поселение Березняки</t>
  </si>
  <si>
    <t>36620408</t>
  </si>
  <si>
    <t>сельское поселение Ерзовка</t>
  </si>
  <si>
    <t>36620420</t>
  </si>
  <si>
    <t>сельское поселение Кабановка</t>
  </si>
  <si>
    <t>36620428</t>
  </si>
  <si>
    <t>сельское поселение Кинель-Черкассы</t>
  </si>
  <si>
    <t>36620432</t>
  </si>
  <si>
    <t>сельское поселение Красная Горка</t>
  </si>
  <si>
    <t>36620440</t>
  </si>
  <si>
    <t>сельское поселение Кротовка</t>
  </si>
  <si>
    <t>36620444</t>
  </si>
  <si>
    <t>сельское поселение Муханово</t>
  </si>
  <si>
    <t>36620448</t>
  </si>
  <si>
    <t>сельское поселение Новые Ключи</t>
  </si>
  <si>
    <t>36620452</t>
  </si>
  <si>
    <t>36620453</t>
  </si>
  <si>
    <t>сельское поселение Садгород</t>
  </si>
  <si>
    <t>36620458</t>
  </si>
  <si>
    <t>сельское поселение Тимашево</t>
  </si>
  <si>
    <t>36620466</t>
  </si>
  <si>
    <t>сельское поселение Черновка</t>
  </si>
  <si>
    <t>36620468</t>
  </si>
  <si>
    <t>Кинельский муниципальный район</t>
  </si>
  <si>
    <t>36618000</t>
  </si>
  <si>
    <t>городское поселение Алексеевка</t>
  </si>
  <si>
    <t>36618151</t>
  </si>
  <si>
    <t>сельское поселение Алакаевка</t>
  </si>
  <si>
    <t>36618404</t>
  </si>
  <si>
    <t>сельское поселение Бобровка</t>
  </si>
  <si>
    <t>36618408</t>
  </si>
  <si>
    <t>сельское поселение Богдановка</t>
  </si>
  <si>
    <t>36618412</t>
  </si>
  <si>
    <t>сельское поселение Георгиевка</t>
  </si>
  <si>
    <t>36618416</t>
  </si>
  <si>
    <t>сельское поселение Домашка</t>
  </si>
  <si>
    <t>36618420</t>
  </si>
  <si>
    <t>сельское поселение Кинельский</t>
  </si>
  <si>
    <t>36618424</t>
  </si>
  <si>
    <t>сельское поселение Комсомольский</t>
  </si>
  <si>
    <t>36618428</t>
  </si>
  <si>
    <t>сельское поселение Красносамарское</t>
  </si>
  <si>
    <t>36618432</t>
  </si>
  <si>
    <t>сельское поселение Малая Малышевка</t>
  </si>
  <si>
    <t>36618436</t>
  </si>
  <si>
    <t>сельское поселение Новый Сарбай</t>
  </si>
  <si>
    <t>36618440</t>
  </si>
  <si>
    <t>сельское поселение Сколково</t>
  </si>
  <si>
    <t>36618444</t>
  </si>
  <si>
    <t>сельское поселение Чубовка</t>
  </si>
  <si>
    <t>36618448</t>
  </si>
  <si>
    <t>Клявлинский муниципальный район</t>
  </si>
  <si>
    <t>36622000</t>
  </si>
  <si>
    <t>сельское поселение Борискино-Игар</t>
  </si>
  <si>
    <t>36622412</t>
  </si>
  <si>
    <t>сельское поселение Назаровка</t>
  </si>
  <si>
    <t>36622460</t>
  </si>
  <si>
    <t>сельское поселение Новые Сосны</t>
  </si>
  <si>
    <t>36622432</t>
  </si>
  <si>
    <t>сельское поселение Русское Добрино</t>
  </si>
  <si>
    <t>36622440</t>
  </si>
  <si>
    <t>сельское поселение Старое Семенкино</t>
  </si>
  <si>
    <t>36622452</t>
  </si>
  <si>
    <t>сельское поселение Старые Сосны</t>
  </si>
  <si>
    <t>36622456</t>
  </si>
  <si>
    <t>сельское поселение Старый Байтермиш</t>
  </si>
  <si>
    <t>36622446</t>
  </si>
  <si>
    <t>сельское поселение Старый Маклауш</t>
  </si>
  <si>
    <t>36622448</t>
  </si>
  <si>
    <t>сельское поселение Усакла</t>
  </si>
  <si>
    <t>36622464</t>
  </si>
  <si>
    <t>сельское поселение Черный Ключ</t>
  </si>
  <si>
    <t>36622468</t>
  </si>
  <si>
    <t>сельское поселение станция Клявлино</t>
  </si>
  <si>
    <t>36622424</t>
  </si>
  <si>
    <t>Кошкинский муниципальный район</t>
  </si>
  <si>
    <t>36624000</t>
  </si>
  <si>
    <t>сельское поселение Большая Константиновка</t>
  </si>
  <si>
    <t>36624408</t>
  </si>
  <si>
    <t>сельское поселение Большая Романовка</t>
  </si>
  <si>
    <t>36624412</t>
  </si>
  <si>
    <t>сельское поселение Большое Ермаково</t>
  </si>
  <si>
    <t>36624424</t>
  </si>
  <si>
    <t>сельское поселение Кошки</t>
  </si>
  <si>
    <t>36624432</t>
  </si>
  <si>
    <t>сельское поселение Надеждино</t>
  </si>
  <si>
    <t>36624448</t>
  </si>
  <si>
    <t>сельское поселение Нижняя Быковка</t>
  </si>
  <si>
    <t>36624452</t>
  </si>
  <si>
    <t>сельское поселение Новая Кармала</t>
  </si>
  <si>
    <t>36624428</t>
  </si>
  <si>
    <t>сельское поселение Орловка</t>
  </si>
  <si>
    <t>36624458</t>
  </si>
  <si>
    <t>сельское поселение Русская Васильевка</t>
  </si>
  <si>
    <t>36624416</t>
  </si>
  <si>
    <t>сельское поселение Старое Максимкино</t>
  </si>
  <si>
    <t>36624464</t>
  </si>
  <si>
    <t>сельское поселение Степная Шентала</t>
  </si>
  <si>
    <t>36624468</t>
  </si>
  <si>
    <t>сельское поселение Четыровка</t>
  </si>
  <si>
    <t>36624480</t>
  </si>
  <si>
    <t>сельское поселение Шпановка</t>
  </si>
  <si>
    <t>36624484</t>
  </si>
  <si>
    <t>Красноармейский муниципальный район</t>
  </si>
  <si>
    <t>36626000</t>
  </si>
  <si>
    <t>сельское поселение Алексеевский</t>
  </si>
  <si>
    <t>36626402</t>
  </si>
  <si>
    <t>www.svgc.ru</t>
  </si>
  <si>
    <t xml:space="preserve">443010, г. Самара,
 ул.Л. Толстого18А, стр7
</t>
  </si>
  <si>
    <t>340-06-69</t>
  </si>
  <si>
    <t>RostovSA@mail.ru</t>
  </si>
  <si>
    <t>сельское поселение Андросовка</t>
  </si>
  <si>
    <t>36626404</t>
  </si>
  <si>
    <t>сельское поселение Волчанка</t>
  </si>
  <si>
    <t>36626408</t>
  </si>
  <si>
    <t>сельское поселение Гражданский</t>
  </si>
  <si>
    <t>36626412</t>
  </si>
  <si>
    <t>сельское поселение Кировский</t>
  </si>
  <si>
    <t>36626416</t>
  </si>
  <si>
    <t>сельское поселение Колывань</t>
  </si>
  <si>
    <t>36626420</t>
  </si>
  <si>
    <t>сельское поселение Красноармейское</t>
  </si>
  <si>
    <t>36626424</t>
  </si>
  <si>
    <t>сельское поселение Криволучье-Ивановка</t>
  </si>
  <si>
    <t>36626426</t>
  </si>
  <si>
    <t>сельское поселение Куйбышевский</t>
  </si>
  <si>
    <t>36626428</t>
  </si>
  <si>
    <t>сельское поселение Ленинский</t>
  </si>
  <si>
    <t>36626432</t>
  </si>
  <si>
    <t>сельское поселение Павловка</t>
  </si>
  <si>
    <t>36626434</t>
  </si>
  <si>
    <t>сельское поселение Чапаевский</t>
  </si>
  <si>
    <t>36626436</t>
  </si>
  <si>
    <t>Красноярский муниципальный район</t>
  </si>
  <si>
    <t>36628000</t>
  </si>
  <si>
    <t>городское поселение Волжский</t>
  </si>
  <si>
    <t>36628155</t>
  </si>
  <si>
    <t>городское поселение Мирный</t>
  </si>
  <si>
    <t>36628158</t>
  </si>
  <si>
    <t>городское поселение Новосемейкино</t>
  </si>
  <si>
    <t>36628163</t>
  </si>
  <si>
    <t>сельское поселение Большая Каменка</t>
  </si>
  <si>
    <t>36628404</t>
  </si>
  <si>
    <t>сельское поселение Большая Раковка</t>
  </si>
  <si>
    <t>36628408</t>
  </si>
  <si>
    <t>сельское поселение Коммунарский</t>
  </si>
  <si>
    <t>36628412</t>
  </si>
  <si>
    <t>сельское поселение Красный Яр</t>
  </si>
  <si>
    <t>36628416</t>
  </si>
  <si>
    <t>сельское поселение Новый Буян</t>
  </si>
  <si>
    <t>36628420</t>
  </si>
  <si>
    <t>сельское поселение Светлое Поле</t>
  </si>
  <si>
    <t>36628424</t>
  </si>
  <si>
    <t>сельское поселение Старая Бинарадка</t>
  </si>
  <si>
    <t>36628428</t>
  </si>
  <si>
    <t>сельское поселение Хилково</t>
  </si>
  <si>
    <t>36628432</t>
  </si>
  <si>
    <t>сельское поселение Хорошенькое</t>
  </si>
  <si>
    <t>36628436</t>
  </si>
  <si>
    <t>сельское поселение Шилан</t>
  </si>
  <si>
    <t>36628440</t>
  </si>
  <si>
    <t>Нефтегорский муниципальный район</t>
  </si>
  <si>
    <t>36630000</t>
  </si>
  <si>
    <t>городское поселение Нефтегорск</t>
  </si>
  <si>
    <t>36630101</t>
  </si>
  <si>
    <t>сельское поселение Бариновка</t>
  </si>
  <si>
    <t>36630402</t>
  </si>
  <si>
    <t>36630404</t>
  </si>
  <si>
    <t>сельское поселение Дмитриевка</t>
  </si>
  <si>
    <t>36630408</t>
  </si>
  <si>
    <t>сельское поселение Зуевка</t>
  </si>
  <si>
    <t>36630412</t>
  </si>
  <si>
    <t>сельское поселение Кулешовка</t>
  </si>
  <si>
    <t>36630413</t>
  </si>
  <si>
    <t>сельское поселение Покровка</t>
  </si>
  <si>
    <t>36630414</t>
  </si>
  <si>
    <t>сельское поселение Семеновка</t>
  </si>
  <si>
    <t>36630416</t>
  </si>
  <si>
    <t>сельское поселение Утевка</t>
  </si>
  <si>
    <t>36630420</t>
  </si>
  <si>
    <t>Пестравский муниципальный район</t>
  </si>
  <si>
    <t>36632000</t>
  </si>
  <si>
    <t>сельское поселение Высокое</t>
  </si>
  <si>
    <t>36632404</t>
  </si>
  <si>
    <t>сельское поселение Красная Поляна</t>
  </si>
  <si>
    <t>36632408</t>
  </si>
  <si>
    <t>сельское поселение Майское</t>
  </si>
  <si>
    <t>36632412</t>
  </si>
  <si>
    <t>сельское поселение Марьевка</t>
  </si>
  <si>
    <t>36632416</t>
  </si>
  <si>
    <t>сельское поселение Михайло-Овсянка</t>
  </si>
  <si>
    <t>36632420</t>
  </si>
  <si>
    <t>сельское поселение Мосты</t>
  </si>
  <si>
    <t>36632424</t>
  </si>
  <si>
    <t>сельское поселение Падовка</t>
  </si>
  <si>
    <t>36632428</t>
  </si>
  <si>
    <t>сельское поселение Пестравка</t>
  </si>
  <si>
    <t>36632432</t>
  </si>
  <si>
    <t>Похвистнеский муниципальный район</t>
  </si>
  <si>
    <t>36634000</t>
  </si>
  <si>
    <t>сельское поселение Алькино</t>
  </si>
  <si>
    <t>36634408</t>
  </si>
  <si>
    <t>сельское поселение Большой Толкай</t>
  </si>
  <si>
    <t>36634412</t>
  </si>
  <si>
    <t>сельское поселение Красные Ключи</t>
  </si>
  <si>
    <t>36634426</t>
  </si>
  <si>
    <t>сельское поселение Кротково</t>
  </si>
  <si>
    <t>36634428</t>
  </si>
  <si>
    <t>сельское поселение Малое Ибряйкино</t>
  </si>
  <si>
    <t>36634420</t>
  </si>
  <si>
    <t>сельское поселение Малый Толкай</t>
  </si>
  <si>
    <t>36634432</t>
  </si>
  <si>
    <t>сельское поселение Мочалеевка</t>
  </si>
  <si>
    <t>36634436</t>
  </si>
  <si>
    <t>сельское поселение Новое Мансуркино</t>
  </si>
  <si>
    <t>36634440</t>
  </si>
  <si>
    <t>сельское поселение Подбельск</t>
  </si>
  <si>
    <t>36634444</t>
  </si>
  <si>
    <t>сельское поселение Рысайкино</t>
  </si>
  <si>
    <t>36634446</t>
  </si>
  <si>
    <t>сельское поселение Савруха</t>
  </si>
  <si>
    <t>36634448</t>
  </si>
  <si>
    <t>сельское поселение Среднее Аверкино</t>
  </si>
  <si>
    <t>36634404</t>
  </si>
  <si>
    <t>сельское поселение Староганькино</t>
  </si>
  <si>
    <t>36634460</t>
  </si>
  <si>
    <t>сельское поселение Старопохвистнево</t>
  </si>
  <si>
    <t>36634468</t>
  </si>
  <si>
    <t>сельское поселение Старый Аманак</t>
  </si>
  <si>
    <t>36634456</t>
  </si>
  <si>
    <t>Приволжский муниципальный район</t>
  </si>
  <si>
    <t>36636000</t>
  </si>
  <si>
    <t>сельское поселение Давыдовка</t>
  </si>
  <si>
    <t>36636404</t>
  </si>
  <si>
    <t>сельское поселение Заволжье</t>
  </si>
  <si>
    <t>36636405</t>
  </si>
  <si>
    <t>сельское поселение Ильмень</t>
  </si>
  <si>
    <t>36636406</t>
  </si>
  <si>
    <t>сельское поселение Новоспасский</t>
  </si>
  <si>
    <t>36636415</t>
  </si>
  <si>
    <t>сельское поселение Обшаровка</t>
  </si>
  <si>
    <t>36636408</t>
  </si>
  <si>
    <t>сельское поселение Приволжье</t>
  </si>
  <si>
    <t>36636412</t>
  </si>
  <si>
    <t>сельское поселение Спасское</t>
  </si>
  <si>
    <t>36636416</t>
  </si>
  <si>
    <t>Сергиевский муниципальный район</t>
  </si>
  <si>
    <t>36638000</t>
  </si>
  <si>
    <t>городское поселение Суходол</t>
  </si>
  <si>
    <t>36638158</t>
  </si>
  <si>
    <t>сельское поселение Антоновка</t>
  </si>
  <si>
    <t>36638403</t>
  </si>
  <si>
    <t>сельское поселение Верхняя Орлянка</t>
  </si>
  <si>
    <t>36638404</t>
  </si>
  <si>
    <t>сельское поселение Воротнее</t>
  </si>
  <si>
    <t>36638406</t>
  </si>
  <si>
    <t>сельское поселение Елшанка</t>
  </si>
  <si>
    <t>36638408</t>
  </si>
  <si>
    <t>сельское поселение Захаркино</t>
  </si>
  <si>
    <t>36638409</t>
  </si>
  <si>
    <t>сельское поселение Калиновка</t>
  </si>
  <si>
    <t>36638410</t>
  </si>
  <si>
    <t>сельское поселение Кандабулак</t>
  </si>
  <si>
    <t>36638412</t>
  </si>
  <si>
    <t>сельское поселение Кармало-Аделяково</t>
  </si>
  <si>
    <t>36638416</t>
  </si>
  <si>
    <t>сельское поселение Красносельское</t>
  </si>
  <si>
    <t>36638420</t>
  </si>
  <si>
    <t>сельское поселение Кутузовский</t>
  </si>
  <si>
    <t>36638424</t>
  </si>
  <si>
    <t>сельское поселение Липовка</t>
  </si>
  <si>
    <t>36638426</t>
  </si>
  <si>
    <t>сельское поселение Светлодольск</t>
  </si>
  <si>
    <t>36638430</t>
  </si>
  <si>
    <t>сельское поселение Сергиевск</t>
  </si>
  <si>
    <t>36638432</t>
  </si>
  <si>
    <t>сельское поселение Серноводск</t>
  </si>
  <si>
    <t>36638435</t>
  </si>
  <si>
    <t>сельское поселение Сургут</t>
  </si>
  <si>
    <t>36638438</t>
  </si>
  <si>
    <t>36638444</t>
  </si>
  <si>
    <t>Ставропольский муниципальный район</t>
  </si>
  <si>
    <t>36640000</t>
  </si>
  <si>
    <t>36640403</t>
  </si>
  <si>
    <t>сельское поселение Бахилово</t>
  </si>
  <si>
    <t>36640406</t>
  </si>
  <si>
    <t>сельское поселение Большая Рязань</t>
  </si>
  <si>
    <t>36640409</t>
  </si>
  <si>
    <t>36640412</t>
  </si>
  <si>
    <t>сельское поселение Верхнее Санчелеево</t>
  </si>
  <si>
    <t>36640415</t>
  </si>
  <si>
    <t>сельское поселение Верхние Белозерки</t>
  </si>
  <si>
    <t>36640414</t>
  </si>
  <si>
    <t>сельское поселение Выселки</t>
  </si>
  <si>
    <t>36640418</t>
  </si>
  <si>
    <t>сельское поселение Жигули</t>
  </si>
  <si>
    <t>36640421</t>
  </si>
  <si>
    <t>сельское поселение Кирилловка</t>
  </si>
  <si>
    <t>36640423</t>
  </si>
  <si>
    <t>сельское поселение Луначарский</t>
  </si>
  <si>
    <t>36640424</t>
  </si>
  <si>
    <t>сельское поселение Мусорка</t>
  </si>
  <si>
    <t>36640427</t>
  </si>
  <si>
    <t>сельское поселение Нижнее Санчелеево</t>
  </si>
  <si>
    <t>36640430</t>
  </si>
  <si>
    <t>сельское поселение Новая Бинарадка</t>
  </si>
  <si>
    <t>36640433</t>
  </si>
  <si>
    <t>сельское поселение Осиновка</t>
  </si>
  <si>
    <t>36640439</t>
  </si>
  <si>
    <t>сельское поселение Пискалы</t>
  </si>
  <si>
    <t>36640436</t>
  </si>
  <si>
    <t>сельское поселение Подстепки</t>
  </si>
  <si>
    <t>36640440</t>
  </si>
  <si>
    <t>сельское поселение Приморский</t>
  </si>
  <si>
    <t>36640442</t>
  </si>
  <si>
    <t>сельское поселение Севрюкаево</t>
  </si>
  <si>
    <t>36640448</t>
  </si>
  <si>
    <t>сельское поселение Сосновый Солонец</t>
  </si>
  <si>
    <t>36640451</t>
  </si>
  <si>
    <t>сельское поселение Ташелка</t>
  </si>
  <si>
    <t>36640454</t>
  </si>
  <si>
    <t>сельское поселение Тимофеевка</t>
  </si>
  <si>
    <t>36640445</t>
  </si>
  <si>
    <t>сельское поселение Узюково</t>
  </si>
  <si>
    <t>36640457</t>
  </si>
  <si>
    <t>сельское поселение Хрящевка</t>
  </si>
  <si>
    <t>36640460</t>
  </si>
  <si>
    <t>сельское поселение Ягодное</t>
  </si>
  <si>
    <t>36640463</t>
  </si>
  <si>
    <t>Сызранский муниципальный район</t>
  </si>
  <si>
    <t>36642000</t>
  </si>
  <si>
    <t>городское поселение Балашейка</t>
  </si>
  <si>
    <t>36642154</t>
  </si>
  <si>
    <t>городское поселение Междуреченск</t>
  </si>
  <si>
    <t>36642156</t>
  </si>
  <si>
    <t>сельское поселение Варламово</t>
  </si>
  <si>
    <t>36642406</t>
  </si>
  <si>
    <t>сельское поселение Волжское</t>
  </si>
  <si>
    <t>36642408</t>
  </si>
  <si>
    <t>сельское поселение Жемковка</t>
  </si>
  <si>
    <t>36642412</t>
  </si>
  <si>
    <t>сельское поселение Заборовка</t>
  </si>
  <si>
    <t>36642416</t>
  </si>
  <si>
    <t>сельское поселение Ивашевка</t>
  </si>
  <si>
    <t>36642418</t>
  </si>
  <si>
    <t>сельское поселение Новая Рачейка</t>
  </si>
  <si>
    <t>36642424</t>
  </si>
  <si>
    <t>сельское поселение Новозаборовский</t>
  </si>
  <si>
    <t>36642426</t>
  </si>
  <si>
    <t>сельское поселение Печерское</t>
  </si>
  <si>
    <t>36642428</t>
  </si>
  <si>
    <t>сельское поселение Рамено</t>
  </si>
  <si>
    <t>36642431</t>
  </si>
  <si>
    <t>сельское поселение Старая Рачейка</t>
  </si>
  <si>
    <t>36642436</t>
  </si>
  <si>
    <t>сельское поселение Троицкое</t>
  </si>
  <si>
    <t>36642440</t>
  </si>
  <si>
    <t>сельское поселение Усинское</t>
  </si>
  <si>
    <t>36642444</t>
  </si>
  <si>
    <t>сельское поселение Чекалино</t>
  </si>
  <si>
    <t>36642449</t>
  </si>
  <si>
    <t>Хворостянский муниципальный район</t>
  </si>
  <si>
    <t>36644000</t>
  </si>
  <si>
    <t>сельское поселение Абашево</t>
  </si>
  <si>
    <t>36644402</t>
  </si>
  <si>
    <t>сельское поселение Владимировка</t>
  </si>
  <si>
    <t>36644403</t>
  </si>
  <si>
    <t>36644406</t>
  </si>
  <si>
    <t>сельское поселение Масленниково</t>
  </si>
  <si>
    <t>36644408</t>
  </si>
  <si>
    <t>сельское поселение Новокуровка</t>
  </si>
  <si>
    <t>36644416</t>
  </si>
  <si>
    <t>сельское поселение Новотулка</t>
  </si>
  <si>
    <t>36644420</t>
  </si>
  <si>
    <t>сельское поселение Прогресс</t>
  </si>
  <si>
    <t>36644421</t>
  </si>
  <si>
    <t>сельское поселение Романовка</t>
  </si>
  <si>
    <t>36644422</t>
  </si>
  <si>
    <t>сельское поселение Соловьево</t>
  </si>
  <si>
    <t>36644425</t>
  </si>
  <si>
    <t>сельское поселение Студенецы</t>
  </si>
  <si>
    <t>36644423</t>
  </si>
  <si>
    <t>сельское поселение Хворостянка</t>
  </si>
  <si>
    <t>36644424</t>
  </si>
  <si>
    <t>Челно-Вершинский муниципальный район</t>
  </si>
  <si>
    <t>36646000</t>
  </si>
  <si>
    <t>сельское поселение Девлезеркино</t>
  </si>
  <si>
    <t>36646404</t>
  </si>
  <si>
    <t>сельское поселение Каменка</t>
  </si>
  <si>
    <t>36648412</t>
  </si>
  <si>
    <t>сельское поселение Каменный Брод</t>
  </si>
  <si>
    <t>36646412</t>
  </si>
  <si>
    <t>сельское поселение Краснояриха</t>
  </si>
  <si>
    <t>36646416</t>
  </si>
  <si>
    <t>Наименование ГОЛОВНОЙ организации</t>
  </si>
  <si>
    <t>Муниципальный район, на территории которого осуществляет деятельность данное ПОДРАЗДЕЛЕНИЕ</t>
  </si>
  <si>
    <t>Муниципальное образование, на территории которого осуществляет деятельность данное ПОДРАЗДЕЛЕНИЕ</t>
  </si>
  <si>
    <t>ИНН подразделения</t>
  </si>
  <si>
    <t>КПП подразделения</t>
  </si>
  <si>
    <t>ООО "Средневолжская газовая компания"</t>
  </si>
  <si>
    <t>филиал "Тольяттигаз"</t>
  </si>
  <si>
    <t>445008 г.Тольятти, ул.Матросова, 53</t>
  </si>
  <si>
    <t>445008 г.Тольятти, ул.Матросова, 54</t>
  </si>
  <si>
    <t>Копин Дмитрий Павлович</t>
  </si>
  <si>
    <t>(8482)24-35-30</t>
  </si>
  <si>
    <t>Веденеева Клавдия Михайловна</t>
  </si>
  <si>
    <t>(8482)24-34-46</t>
  </si>
  <si>
    <t>Калита Светлана Николаевна</t>
  </si>
  <si>
    <t>Гл.экономист</t>
  </si>
  <si>
    <t>(8482)24-36-95</t>
  </si>
  <si>
    <t>сельское поселение Красный Строитель</t>
  </si>
  <si>
    <t>36646408</t>
  </si>
  <si>
    <t>сельское поселение Новое Аделяково</t>
  </si>
  <si>
    <t>36646419</t>
  </si>
  <si>
    <t>сельское поселение Озерки</t>
  </si>
  <si>
    <t>36646420</t>
  </si>
  <si>
    <t>сельское поселение Сиделькино</t>
  </si>
  <si>
    <t>36646424</t>
  </si>
  <si>
    <t>сельское поселение Токмакла</t>
  </si>
  <si>
    <t>36646428</t>
  </si>
  <si>
    <t>сельское поселение Челно-Вершины</t>
  </si>
  <si>
    <t>36646432</t>
  </si>
  <si>
    <t>сельское поселение Чувашское Урметьево</t>
  </si>
  <si>
    <t>36646440</t>
  </si>
  <si>
    <t>сельское поселение Эштебенькино</t>
  </si>
  <si>
    <t>36646444</t>
  </si>
  <si>
    <t>Шенталинский муниципальный район</t>
  </si>
  <si>
    <t>36648000</t>
  </si>
  <si>
    <t>сельское поселение Артюшкино</t>
  </si>
  <si>
    <t>36648404</t>
  </si>
  <si>
    <t>36648432</t>
  </si>
  <si>
    <t>сельское поселение Денискино</t>
  </si>
  <si>
    <t>36648408</t>
  </si>
  <si>
    <t>сельское поселение Канаш</t>
  </si>
  <si>
    <t>36648414</t>
  </si>
  <si>
    <t>сельское поселение Новый Кувак</t>
  </si>
  <si>
    <t>36648420</t>
  </si>
  <si>
    <t>сельское поселение Салейкино</t>
  </si>
  <si>
    <t>36648424</t>
  </si>
  <si>
    <t>сельское поселение Старая Шентала</t>
  </si>
  <si>
    <t>36648440</t>
  </si>
  <si>
    <t>сельское поселение Туарма</t>
  </si>
  <si>
    <t>36648444</t>
  </si>
  <si>
    <t>сельское поселение Четырла</t>
  </si>
  <si>
    <t>36648446</t>
  </si>
  <si>
    <t>сельское поселение Шентала</t>
  </si>
  <si>
    <t>36648448</t>
  </si>
  <si>
    <t>Шигонский муниципальный район</t>
  </si>
  <si>
    <t>36650000</t>
  </si>
  <si>
    <t>сельское поселение Береговой</t>
  </si>
  <si>
    <t>36650416</t>
  </si>
  <si>
    <t>сельское поселение Бичевная</t>
  </si>
  <si>
    <t>36650406</t>
  </si>
  <si>
    <t>сельское поселение Волжский Утес</t>
  </si>
  <si>
    <t>36650407</t>
  </si>
  <si>
    <t>сельское поселение Малячкино</t>
  </si>
  <si>
    <t>36650410</t>
  </si>
  <si>
    <t>сельское поселение Муранка</t>
  </si>
  <si>
    <t>36650411</t>
  </si>
  <si>
    <t>сельское поселение Новодевичье</t>
  </si>
  <si>
    <t>36650412</t>
  </si>
  <si>
    <t>сельское поселение Пионерский</t>
  </si>
  <si>
    <t>36650420</t>
  </si>
  <si>
    <t>сельское поселение Подвалье</t>
  </si>
  <si>
    <t>36650424</t>
  </si>
  <si>
    <t>сельское поселение Суринск</t>
  </si>
  <si>
    <t>36650432</t>
  </si>
  <si>
    <t>сельское поселение Тайдаково</t>
  </si>
  <si>
    <t>36650436</t>
  </si>
  <si>
    <t>сельское поселение Усолье</t>
  </si>
  <si>
    <t>36650440</t>
  </si>
  <si>
    <t>сельское поселение Шигоны</t>
  </si>
  <si>
    <t>36650444</t>
  </si>
  <si>
    <t>городской округ Жигулевск</t>
  </si>
  <si>
    <t>36704000</t>
  </si>
  <si>
    <t>городской округ Кинель</t>
  </si>
  <si>
    <t>36708000</t>
  </si>
  <si>
    <t>городской округ Новокуйбышевск</t>
  </si>
  <si>
    <t>36713000</t>
  </si>
  <si>
    <t>городской округ Октябрьск</t>
  </si>
  <si>
    <t>36718000</t>
  </si>
  <si>
    <t>городской округ Отрадный</t>
  </si>
  <si>
    <t>36724000</t>
  </si>
  <si>
    <t>городской округ Похвистнево</t>
  </si>
  <si>
    <t>36727000</t>
  </si>
  <si>
    <t>городской округ Самара</t>
  </si>
  <si>
    <t>36701000</t>
  </si>
  <si>
    <t>городской округ Сызрань</t>
  </si>
  <si>
    <t>36735000</t>
  </si>
  <si>
    <t>городской округ Тольятти</t>
  </si>
  <si>
    <t>36740000</t>
  </si>
  <si>
    <t>городской округ Чапаевск</t>
  </si>
  <si>
    <t>36750000</t>
  </si>
  <si>
    <t>Комментарии</t>
  </si>
  <si>
    <t>3.9.1</t>
  </si>
  <si>
    <t>3.9.2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</si>
  <si>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</si>
  <si>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</si>
  <si>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</si>
  <si>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</si>
  <si>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</si>
  <si>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</si>
  <si>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</si>
  <si>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</si>
  <si>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</si>
  <si>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</si>
  <si>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</si>
  <si>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</si>
  <si>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</si>
  <si>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</si>
  <si>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</si>
  <si>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</si>
  <si>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</si>
  <si>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</si>
  <si>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</si>
  <si>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</si>
  <si>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</si>
  <si>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</si>
  <si>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</si>
  <si>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</si>
  <si>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</si>
  <si>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</si>
  <si>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Вид деятельности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</si>
  <si>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</si>
  <si>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</si>
  <si>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</si>
  <si>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</si>
  <si>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</si>
  <si>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</si>
  <si>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</si>
  <si>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</si>
  <si>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</si>
  <si>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</si>
  <si>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</si>
  <si>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</si>
  <si>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</si>
  <si>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</si>
  <si>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</si>
  <si>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</si>
  <si>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</si>
  <si>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</si>
  <si>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</si>
  <si>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</si>
  <si>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</si>
  <si>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</si>
  <si>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тыс. кВт*ч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</si>
  <si>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</si>
  <si>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</si>
  <si>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</si>
  <si>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</si>
  <si>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</si>
  <si>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</si>
  <si>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</si>
  <si>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</si>
  <si>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</si>
  <si>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</si>
  <si>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</si>
  <si>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</si>
  <si>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</si>
  <si>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</si>
  <si>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</si>
  <si>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</si>
  <si>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Наличие 2-ставочного тарифа</t>
  </si>
  <si>
    <t>тарифы для цены(2)</t>
  </si>
  <si>
    <t>горячая вода</t>
  </si>
  <si>
    <t>отборный пар давлением от 1,2 до 2,5 кг/см2</t>
  </si>
  <si>
    <t>острый и редуцированный пар</t>
  </si>
  <si>
    <t>отборный пар давлением от 2,5 до 7,0 кг/см3</t>
  </si>
  <si>
    <t>отборный пар давлением от 7,0 до 13,0 кг/см4</t>
  </si>
  <si>
    <t>отборный пар давлением свыше 13 кг/см5</t>
  </si>
  <si>
    <t>3.7.2</t>
  </si>
  <si>
    <t>9.1</t>
  </si>
  <si>
    <t/>
  </si>
  <si>
    <t>тыс.Гкал</t>
  </si>
  <si>
    <t>кВт*ч/Гкал</t>
  </si>
  <si>
    <t>Единица измерения</t>
  </si>
  <si>
    <t>3.1</t>
  </si>
  <si>
    <t>3.2</t>
  </si>
  <si>
    <t>11.2</t>
  </si>
  <si>
    <t>770301001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</si>
  <si>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</si>
  <si>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</si>
  <si>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</si>
  <si>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</si>
  <si>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</si>
  <si>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</si>
  <si>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</si>
  <si>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</si>
  <si>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</si>
  <si>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</si>
  <si>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</si>
  <si>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</si>
  <si>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</si>
  <si>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</si>
  <si>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</si>
  <si>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</si>
  <si>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</si>
  <si>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</si>
  <si>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</si>
  <si>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</si>
  <si>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</si>
  <si>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</si>
  <si>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</si>
  <si>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</si>
  <si>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11.1</t>
  </si>
  <si>
    <t>12</t>
  </si>
  <si>
    <t>13</t>
  </si>
  <si>
    <t>14</t>
  </si>
  <si>
    <t>15</t>
  </si>
  <si>
    <t>16</t>
  </si>
  <si>
    <t>17</t>
  </si>
  <si>
    <t>18</t>
  </si>
  <si>
    <t>Нижегородская область</t>
  </si>
  <si>
    <t>Почтовый адрес</t>
  </si>
  <si>
    <t>Инструкция по заполнению шаблона</t>
  </si>
  <si>
    <t>Ссылка</t>
  </si>
  <si>
    <t>Причина</t>
  </si>
  <si>
    <t>Статус ошибки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</si>
  <si>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</si>
  <si>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</si>
  <si>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</si>
  <si>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</si>
  <si>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</si>
  <si>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</si>
  <si>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</si>
  <si>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</si>
  <si>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</si>
  <si>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</si>
  <si>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</si>
  <si>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</si>
  <si>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</si>
  <si>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</si>
  <si>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</si>
  <si>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</si>
  <si>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</si>
  <si>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</si>
  <si>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</si>
  <si>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3015068092</t>
  </si>
  <si>
    <t>МУП "Теплокоммунэнерго"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</si>
  <si>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</si>
  <si>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</si>
  <si>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</si>
  <si>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</si>
  <si>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</si>
  <si>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</si>
  <si>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</si>
  <si>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</si>
  <si>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</si>
  <si>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</si>
  <si>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</si>
  <si>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</si>
  <si>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</si>
  <si>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</si>
  <si>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</si>
  <si>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</si>
  <si>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</si>
  <si>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</si>
  <si>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</si>
  <si>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</si>
  <si>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</si>
  <si>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</si>
  <si>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</si>
  <si>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</si>
  <si>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</si>
  <si>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</si>
  <si>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</si>
  <si>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</si>
  <si>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</si>
  <si>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</si>
  <si>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</si>
  <si>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</si>
  <si>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</si>
  <si>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</si>
  <si>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</si>
  <si>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</si>
  <si>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</si>
  <si>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</si>
  <si>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</si>
  <si>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</si>
  <si>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</si>
  <si>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</si>
  <si>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</si>
  <si>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</si>
  <si>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</si>
  <si>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</si>
  <si>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</si>
  <si>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</si>
  <si>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</si>
  <si>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МУП "ЖКХ"</t>
  </si>
  <si>
    <t>Справочно: количество выданных техусловий на подключение</t>
  </si>
  <si>
    <t>МУП "Жилищно-эксплуатационное управление"</t>
  </si>
  <si>
    <t>Постановление (от XX.XX.XXXX №)</t>
  </si>
  <si>
    <t>Наименование регулирующего органа, принявшего решение об утверждении цен</t>
  </si>
  <si>
    <t>руб./Гкал ч</t>
  </si>
  <si>
    <t>руб./Гкал</t>
  </si>
  <si>
    <t>Утвержденная надбавка к ценам (тарифам) на тепловую энергию для населения</t>
  </si>
  <si>
    <t>Утвержденная надбавка к ценам (тарифам) на тепловую энергию для бюджетных потребителей</t>
  </si>
  <si>
    <t>ТС цены (2)</t>
  </si>
  <si>
    <t>Ссылки на публикации</t>
  </si>
  <si>
    <t>Ссылка на материалы</t>
  </si>
  <si>
    <t>Контакты службы, ответственной за прием и обработку заявок на подключение к системе.</t>
  </si>
  <si>
    <t>4.3</t>
  </si>
  <si>
    <t>4.4</t>
  </si>
  <si>
    <t>E-mail</t>
  </si>
  <si>
    <t>Утвержденная надбавка к ценам (тарифам) на тепловую энергию для прочих потребителей</t>
  </si>
  <si>
    <t>Утвержденный тариф регулируемых организаций на подключение к системе теплоснабжения</t>
  </si>
  <si>
    <t>МУП "Жилкомсервис"</t>
  </si>
  <si>
    <t>ООО "Тепловодоканал"</t>
  </si>
  <si>
    <t>Субъект РФ</t>
  </si>
  <si>
    <t>Показатели подлежащие раскрытию в сфере теплоснабжения и сфере оказания услуг по передаче тепловой энергии</t>
  </si>
  <si>
    <t>000000000</t>
  </si>
  <si>
    <t>340901001</t>
  </si>
  <si>
    <t>ООО "Тепло"</t>
  </si>
  <si>
    <t>7708503727</t>
  </si>
  <si>
    <t>Отчетный год:</t>
  </si>
  <si>
    <t>Отчетный квартал:</t>
  </si>
  <si>
    <t>Тип предоставляемых данных:</t>
  </si>
  <si>
    <t>Дата ввода</t>
  </si>
  <si>
    <t>Срок действия (если установлен)</t>
  </si>
  <si>
    <t>Удалить</t>
  </si>
  <si>
    <t>ТС цены</t>
  </si>
  <si>
    <t>ТС характеристики</t>
  </si>
  <si>
    <t>ТС инвестиции</t>
  </si>
  <si>
    <t>ТС доступ</t>
  </si>
  <si>
    <t>ТС показатели</t>
  </si>
  <si>
    <t>6164232756</t>
  </si>
  <si>
    <t>Режевской городской округ</t>
  </si>
  <si>
    <t>65720000</t>
  </si>
  <si>
    <t>7703311228</t>
  </si>
  <si>
    <t>МУП "Теплоснабжение"</t>
  </si>
  <si>
    <t>998050001</t>
  </si>
  <si>
    <t>Азов</t>
  </si>
  <si>
    <t>60704000</t>
  </si>
  <si>
    <t>МП "Азовводоканал"</t>
  </si>
  <si>
    <t>6140000097</t>
  </si>
  <si>
    <t>614001001</t>
  </si>
  <si>
    <t>ОАО" Каменский машиностроительный завод"</t>
  </si>
  <si>
    <t>6147006115</t>
  </si>
  <si>
    <t>МУП РЭУ ЖКХ</t>
  </si>
  <si>
    <t>6150020085</t>
  </si>
  <si>
    <t>123</t>
  </si>
  <si>
    <t>ОАО "Новочеркасский завод синтетических продуктов"</t>
  </si>
  <si>
    <t>6150039008</t>
  </si>
  <si>
    <t>19</t>
  </si>
  <si>
    <t>7721632827</t>
  </si>
  <si>
    <t>ООО "Тепловые сети"</t>
  </si>
  <si>
    <t>ООО "Производственная компания "Новочеркасский электровозостроительный завод"</t>
  </si>
  <si>
    <t>6150040250</t>
  </si>
  <si>
    <t>ОАО "Донская Водная Компания"</t>
  </si>
  <si>
    <t>6167069762</t>
  </si>
  <si>
    <t>Таганрог</t>
  </si>
  <si>
    <t>60737000</t>
  </si>
  <si>
    <t>МУП "Управление"Водоканал"</t>
  </si>
  <si>
    <t>6154051373</t>
  </si>
  <si>
    <t>615401001</t>
  </si>
  <si>
    <t>ООО "Жилищник"</t>
  </si>
  <si>
    <t>Самарское сельское поселение</t>
  </si>
  <si>
    <t>60601476</t>
  </si>
  <si>
    <t>УМП "Самарский ЖилКомХоз сервис"</t>
  </si>
  <si>
    <t>6101035201</t>
  </si>
  <si>
    <t>Аксайский район</t>
  </si>
  <si>
    <t>Аксайское городское поселение</t>
  </si>
  <si>
    <t>60602101</t>
  </si>
  <si>
    <t>610201001</t>
  </si>
  <si>
    <t>Белокалитвинский район</t>
  </si>
  <si>
    <t>Белокалитвинское городское поселение</t>
  </si>
  <si>
    <t>60606101</t>
  </si>
  <si>
    <t>Волгодонской район</t>
  </si>
  <si>
    <t>610701001</t>
  </si>
  <si>
    <t>Романовское сельское поселение</t>
  </si>
  <si>
    <t>60612432</t>
  </si>
  <si>
    <t>ОАО "ЖКХ Волгодонского района"</t>
  </si>
  <si>
    <t>6107008243</t>
  </si>
  <si>
    <t>Усть-Донецкое городское поселение</t>
  </si>
  <si>
    <t>60655151</t>
  </si>
  <si>
    <t>613501001</t>
  </si>
  <si>
    <t>6135006400</t>
  </si>
  <si>
    <t>Целинский район</t>
  </si>
  <si>
    <t>Целинское сельское поселение</t>
  </si>
  <si>
    <t>60656455</t>
  </si>
  <si>
    <t>МУП  ВКХ РО Целинского  района</t>
  </si>
  <si>
    <t>6136000070</t>
  </si>
  <si>
    <t>613601001</t>
  </si>
  <si>
    <t>Чертковский район</t>
  </si>
  <si>
    <t>Чертковское сельское поселение</t>
  </si>
  <si>
    <t>60658454</t>
  </si>
  <si>
    <t>Шолоховский район</t>
  </si>
  <si>
    <t>Вешенское сельское поселение</t>
  </si>
  <si>
    <t>60659410</t>
  </si>
  <si>
    <t>6139001480</t>
  </si>
  <si>
    <t>613901001</t>
  </si>
  <si>
    <t>ОАО "Санаторий Вешенский"</t>
  </si>
  <si>
    <t>6139003209</t>
  </si>
  <si>
    <t>Родионово-Несветайский район</t>
  </si>
  <si>
    <t>Родионово-Несветайское сельское поселение</t>
  </si>
  <si>
    <t>60648447</t>
  </si>
  <si>
    <t>6130703051</t>
  </si>
  <si>
    <t>613001001</t>
  </si>
  <si>
    <t>Сальский район</t>
  </si>
  <si>
    <t>615301001</t>
  </si>
  <si>
    <t>Сальское городское поселение</t>
  </si>
  <si>
    <t>60650101</t>
  </si>
  <si>
    <t>Дирекция по тепловодоснабжению структурное подразделение Северо-Кавказской железной дороги филиала ОАО "РЖД"</t>
  </si>
  <si>
    <t>616732003</t>
  </si>
  <si>
    <t>Семикаракорский район</t>
  </si>
  <si>
    <t>613201001</t>
  </si>
  <si>
    <t>Семикаракорское городское поселение</t>
  </si>
  <si>
    <t>60551101</t>
  </si>
  <si>
    <t>МУП ЖКХ Красносадовского сельского поселения</t>
  </si>
  <si>
    <t>6101037819</t>
  </si>
  <si>
    <t>610101001</t>
  </si>
  <si>
    <t>Кулешовское сельское поселение</t>
  </si>
  <si>
    <t>60601448</t>
  </si>
  <si>
    <t>ОАО "Азовский комбинат детского питания"</t>
  </si>
  <si>
    <t>6101002020</t>
  </si>
  <si>
    <t>УМП ЖКХ Кулешовского сельского поселения</t>
  </si>
  <si>
    <t>6101037745</t>
  </si>
  <si>
    <t>Азовский район</t>
  </si>
  <si>
    <t>Красносадовское сельское поселение</t>
  </si>
  <si>
    <t>60601438</t>
  </si>
  <si>
    <t>60727000</t>
  </si>
  <si>
    <t>Новочеркасск</t>
  </si>
  <si>
    <t>615001001</t>
  </si>
  <si>
    <t>Город Донецк</t>
  </si>
  <si>
    <t>60717000</t>
  </si>
  <si>
    <t>Донецк</t>
  </si>
  <si>
    <t>Город Каменск-Шахтинский</t>
  </si>
  <si>
    <t>60719000</t>
  </si>
  <si>
    <r>
      <t xml:space="preserve">Сведения об источнике публикации годовой бухгалтерской отчетности, включая бухгалтерский баланс и приложение к нему </t>
    </r>
    <r>
      <rPr>
        <b/>
        <sz val="9"/>
        <color indexed="10"/>
        <rFont val="Tahoma"/>
        <family val="2"/>
      </rPr>
      <t>**</t>
    </r>
  </si>
  <si>
    <r>
      <t>**</t>
    </r>
    <r>
      <rPr>
        <sz val="9"/>
        <rFont val="Tahoma"/>
        <family val="2"/>
      </rPr>
      <t xml:space="preserve"> заполняется в том случае, если выручка предприятия от регулируемой деятельности 80% и более от совокупной за отчетный год </t>
    </r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</si>
  <si>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*</t>
    </r>
  </si>
  <si>
    <r>
      <t>*</t>
    </r>
    <r>
      <rPr>
        <sz val="9"/>
        <rFont val="Tahoma"/>
        <family val="2"/>
      </rPr>
      <t xml:space="preserve"> раскрывается на позднее 30 дней со дня соответствующего решения об установлении тарифа(надбавки) на очередной период регулирования </t>
    </r>
  </si>
  <si>
    <t>Каменск-Шахтинский</t>
  </si>
  <si>
    <t>614701001</t>
  </si>
  <si>
    <t>Чалтырское сельское поселение</t>
  </si>
  <si>
    <t>60635452</t>
  </si>
  <si>
    <t>612201001</t>
  </si>
  <si>
    <t>Тацинский район</t>
  </si>
  <si>
    <t>613401001</t>
  </si>
  <si>
    <t>Углегорское сельское поселение</t>
  </si>
  <si>
    <t>60654467</t>
  </si>
  <si>
    <t>Углегорское МПП ЖКХ</t>
  </si>
  <si>
    <t>6134007633</t>
  </si>
  <si>
    <t>Усть-Донецкий район</t>
  </si>
  <si>
    <t>Веселовское сельское поселение</t>
  </si>
  <si>
    <t>60609411</t>
  </si>
  <si>
    <t>Веселовское МУП ЖКХ</t>
  </si>
  <si>
    <t>6106000636</t>
  </si>
  <si>
    <t>Город Новошахтинск</t>
  </si>
  <si>
    <t>60730000</t>
  </si>
  <si>
    <t>Новошахтинск</t>
  </si>
  <si>
    <t>615101001</t>
  </si>
  <si>
    <t>Город Ростов-на-Дону</t>
  </si>
  <si>
    <t>60701000</t>
  </si>
  <si>
    <t>Ростов-на-Дону</t>
  </si>
  <si>
    <t>615250001</t>
  </si>
  <si>
    <t>60740000</t>
  </si>
  <si>
    <t>Шахты</t>
  </si>
  <si>
    <t>615501001</t>
  </si>
  <si>
    <t>616701001</t>
  </si>
  <si>
    <t>МУП "Коммунальщик" Глубокинского городского поселения</t>
  </si>
  <si>
    <t>6114007459</t>
  </si>
  <si>
    <t>611401001</t>
  </si>
  <si>
    <t>Константиновский район</t>
  </si>
  <si>
    <t>Константиновское городское поселение</t>
  </si>
  <si>
    <t>60625101</t>
  </si>
  <si>
    <t>611601001</t>
  </si>
  <si>
    <t>Красносулинский район</t>
  </si>
  <si>
    <t>Красносулинское городское поселение</t>
  </si>
  <si>
    <t>614801001</t>
  </si>
  <si>
    <t>Миллеровский район</t>
  </si>
  <si>
    <t>Миллеровское городское поселение</t>
  </si>
  <si>
    <t>60632101</t>
  </si>
  <si>
    <t>614901001</t>
  </si>
  <si>
    <t>Неклиновский район</t>
  </si>
  <si>
    <t>Покровское сельское поселение</t>
  </si>
  <si>
    <t>60636448</t>
  </si>
  <si>
    <t>МУП "Неклиновский водопровод"</t>
  </si>
  <si>
    <t>6123010659</t>
  </si>
  <si>
    <t>612301001</t>
  </si>
  <si>
    <t>Обливский район</t>
  </si>
  <si>
    <t>Обливское сельское поселение</t>
  </si>
  <si>
    <t>60640420</t>
  </si>
  <si>
    <t>6124006736</t>
  </si>
  <si>
    <t>612401001</t>
  </si>
  <si>
    <t>Октябрьский район</t>
  </si>
  <si>
    <t>Каменоломненское городское поселение</t>
  </si>
  <si>
    <t>60641151</t>
  </si>
  <si>
    <t>612501001</t>
  </si>
  <si>
    <t>Орловский район</t>
  </si>
  <si>
    <t>Орловское сельское поселение</t>
  </si>
  <si>
    <t>60642446</t>
  </si>
  <si>
    <t>612601001</t>
  </si>
  <si>
    <t>Песчанокопский район</t>
  </si>
  <si>
    <t>Песчанокопское сельское поселение</t>
  </si>
  <si>
    <t>60644455</t>
  </si>
  <si>
    <t>МУП Песчанокопского сельского поселения</t>
  </si>
  <si>
    <t>6127010900</t>
  </si>
  <si>
    <t>612701001</t>
  </si>
  <si>
    <t>Пролетарский район</t>
  </si>
  <si>
    <t>Пролетарское городское поселение</t>
  </si>
  <si>
    <t>60645101</t>
  </si>
  <si>
    <t>612801001</t>
  </si>
  <si>
    <t>Егорлыкский район</t>
  </si>
  <si>
    <t>Егорлыкское сельское поселение</t>
  </si>
  <si>
    <t>60615417</t>
  </si>
  <si>
    <t>ЕМУП"Коммунальник"</t>
  </si>
  <si>
    <t>6109001290</t>
  </si>
  <si>
    <t>610901001</t>
  </si>
  <si>
    <t>Зерноградский район</t>
  </si>
  <si>
    <t>611101001</t>
  </si>
  <si>
    <t>Зерноградское городское поселение</t>
  </si>
  <si>
    <t>60618101</t>
  </si>
  <si>
    <t>Кагальницкое сельское поселение</t>
  </si>
  <si>
    <t>Каменский район</t>
  </si>
  <si>
    <t>Глубокинское городское поселение</t>
  </si>
  <si>
    <t>60623151</t>
  </si>
  <si>
    <t>Новочеркасская КЭЧ района для города Миллерово</t>
  </si>
  <si>
    <t>6150022163</t>
  </si>
  <si>
    <t>Морозовский район</t>
  </si>
  <si>
    <t>Морозовское городское поселение</t>
  </si>
  <si>
    <t>60634101</t>
  </si>
  <si>
    <t>612101001</t>
  </si>
  <si>
    <t>Мясниковский район</t>
  </si>
  <si>
    <t>МП ЖКХ Кагальницкого сельского поселения</t>
  </si>
  <si>
    <t>6101039534</t>
  </si>
  <si>
    <t>Обильненское сельское поселение</t>
  </si>
  <si>
    <t>60601458</t>
  </si>
  <si>
    <t>УМП ЖКХ Обильненского сельского поселения</t>
  </si>
  <si>
    <t>6101038724</t>
  </si>
  <si>
    <t>Багаевский район</t>
  </si>
  <si>
    <t>Багаевское сельское поселение</t>
  </si>
  <si>
    <t>60605405</t>
  </si>
  <si>
    <t>610301001</t>
  </si>
  <si>
    <t>Веселовский район</t>
  </si>
  <si>
    <t>610601001</t>
  </si>
  <si>
    <t>Заветинский район</t>
  </si>
  <si>
    <t>Заветинское сельское поселение</t>
  </si>
  <si>
    <t>60617411</t>
  </si>
  <si>
    <t>611001001</t>
  </si>
  <si>
    <t>МП ЖКХ</t>
  </si>
  <si>
    <t>Кашарское сельское поселение</t>
  </si>
  <si>
    <t>60624430</t>
  </si>
  <si>
    <t>МП "Коммунальщик" Кашарского сельского поселения</t>
  </si>
  <si>
    <t>6115902817</t>
  </si>
  <si>
    <t>611501001</t>
  </si>
  <si>
    <t>Тарасовский район</t>
  </si>
  <si>
    <t>Тарасовское сельское поселение</t>
  </si>
  <si>
    <t>60653453</t>
  </si>
  <si>
    <t>613301001</t>
  </si>
  <si>
    <t>Зимовниковский район</t>
  </si>
  <si>
    <t>611201001</t>
  </si>
  <si>
    <t>Зимовниковское сельское поселение</t>
  </si>
  <si>
    <t>60619417</t>
  </si>
  <si>
    <t>МУП ПЖКХ Зимовниковского сельского поселения</t>
  </si>
  <si>
    <t>6112000867</t>
  </si>
  <si>
    <t>ГОУ СПО Ростовский-на-Дону гидрометеорологический техникум</t>
  </si>
  <si>
    <t>6167021055</t>
  </si>
  <si>
    <t>6163027810</t>
  </si>
  <si>
    <t>616402001</t>
  </si>
  <si>
    <t>7704042962</t>
  </si>
  <si>
    <t>615502001</t>
  </si>
  <si>
    <t>60601430</t>
  </si>
  <si>
    <t>Боковский район</t>
  </si>
  <si>
    <t>Боковское сельское поселение</t>
  </si>
  <si>
    <t>60607411</t>
  </si>
  <si>
    <t>МУП "Водник" Боковского района</t>
  </si>
  <si>
    <t>6104003871</t>
  </si>
  <si>
    <t>610401001</t>
  </si>
  <si>
    <t>Матвеево-Курганский район</t>
  </si>
  <si>
    <t>611901001</t>
  </si>
  <si>
    <t>Матвеево-Курганское сельское поселение</t>
  </si>
  <si>
    <t>60631445</t>
  </si>
  <si>
    <t>ОАО "Водоканал" Матвеево-Курганского района</t>
  </si>
  <si>
    <t>6119009185</t>
  </si>
  <si>
    <t>615002001</t>
  </si>
  <si>
    <t>МП г. Новошахтинска "Коммунальные котельные и тепловые сети"</t>
  </si>
  <si>
    <t>6151009775</t>
  </si>
  <si>
    <t>ООО "Теплонасосные системы - Новошахтинск"</t>
  </si>
  <si>
    <t>6151055122</t>
  </si>
  <si>
    <t>Вторая Ростовская КЭЧ района</t>
  </si>
  <si>
    <t>6165055161</t>
  </si>
  <si>
    <t>616501001</t>
  </si>
  <si>
    <t>Кашарский район</t>
  </si>
  <si>
    <t>Содержание пункта</t>
  </si>
  <si>
    <t>Добавить запись</t>
  </si>
  <si>
    <t>газ природный</t>
  </si>
  <si>
    <t>тыс. м3</t>
  </si>
  <si>
    <t>газ сжиженный</t>
  </si>
  <si>
    <t>кг</t>
  </si>
  <si>
    <t>газовый конденсат</t>
  </si>
  <si>
    <t>тонны</t>
  </si>
  <si>
    <t>гшз</t>
  </si>
  <si>
    <t>мазут</t>
  </si>
  <si>
    <t>нефть</t>
  </si>
  <si>
    <t>дизельное топливо</t>
  </si>
  <si>
    <t>уголь бурый</t>
  </si>
  <si>
    <t>уголь каменный</t>
  </si>
  <si>
    <t>торф</t>
  </si>
  <si>
    <t>дрова</t>
  </si>
  <si>
    <t>м3</t>
  </si>
  <si>
    <t>опил</t>
  </si>
  <si>
    <t>отходы березовые</t>
  </si>
  <si>
    <t>отходы осиновые</t>
  </si>
  <si>
    <t>печное топливо</t>
  </si>
  <si>
    <t>пилеты</t>
  </si>
  <si>
    <t>смола</t>
  </si>
  <si>
    <t>щепа</t>
  </si>
  <si>
    <t>Горючий сланец</t>
  </si>
  <si>
    <t>Керосин</t>
  </si>
  <si>
    <t>кислородно-водородная смесь</t>
  </si>
  <si>
    <t>Электроэнергия (НН)</t>
  </si>
  <si>
    <t>тыс.кВт ч</t>
  </si>
  <si>
    <t>Электроэнергия (СН1)</t>
  </si>
  <si>
    <t>Электроэнергия (СН2)</t>
  </si>
  <si>
    <t>Электроэнергия (ВН)</t>
  </si>
  <si>
    <t>Мощность</t>
  </si>
  <si>
    <t>тыс.кВт</t>
  </si>
  <si>
    <t>прочее</t>
  </si>
  <si>
    <t>Справочно: потери тепла через изоляцию труб</t>
  </si>
  <si>
    <t>Количество заявок на подключение к системе теплоснабжения, по которым принято решение об отказе в подключении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</si>
  <si>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</si>
  <si>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</si>
  <si>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</si>
  <si>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et_ssilki_1</t>
  </si>
  <si>
    <t>1</t>
  </si>
  <si>
    <t>6150052190</t>
  </si>
  <si>
    <t>ОАО "Новочеркасскгоргаз"</t>
  </si>
  <si>
    <t>6150009405</t>
  </si>
  <si>
    <t>ОАО "Энергопром - Новочеркасский электродный завод"</t>
  </si>
  <si>
    <t>6150003065</t>
  </si>
  <si>
    <t>ООО "Фирма "Ток"</t>
  </si>
  <si>
    <t>6150016240</t>
  </si>
  <si>
    <t>ФБУ ИЗ-61/3 ГУФСИН России по Ростовской области</t>
  </si>
  <si>
    <t>6150027806</t>
  </si>
  <si>
    <t>Филиал ОАО "ОГК-6" Новочеркасская ГРЭС</t>
  </si>
  <si>
    <t>ЖСК "Инструментальщик"</t>
  </si>
  <si>
    <t>6166036130</t>
  </si>
  <si>
    <t>616601001</t>
  </si>
  <si>
    <t>ЖСК "Сталь"</t>
  </si>
  <si>
    <t>6166031170</t>
  </si>
  <si>
    <t>ЗАО "Ростовобувь"</t>
  </si>
  <si>
    <t>6152000503</t>
  </si>
  <si>
    <t>ЗАО "Ростовская игрушка"</t>
  </si>
  <si>
    <t>6167015870</t>
  </si>
  <si>
    <t>ЗАО "Строительное управление - 5"</t>
  </si>
  <si>
    <t>6165006541</t>
  </si>
  <si>
    <t>ИП Сингина В.И.</t>
  </si>
  <si>
    <t>616508309547</t>
  </si>
  <si>
    <t>6152000359</t>
  </si>
  <si>
    <t>ОАО "Десятый подшипниковый завод"</t>
  </si>
  <si>
    <t>6168000354</t>
  </si>
  <si>
    <t>ОАО "Донмакаронпром"</t>
  </si>
  <si>
    <t>6152000310</t>
  </si>
  <si>
    <t>ОАО "Донэнерго"</t>
  </si>
  <si>
    <t>6163089292</t>
  </si>
  <si>
    <t>ОАО "Издательство Молот"</t>
  </si>
  <si>
    <t>6168002880</t>
  </si>
  <si>
    <t>616801001</t>
  </si>
  <si>
    <t>ОАО "Коммунальщик Дона"</t>
  </si>
  <si>
    <t>6166050504</t>
  </si>
  <si>
    <t>ОАО "Ростовский научно-исследовательский институт коммунального хозяйства"</t>
  </si>
  <si>
    <t>6167095427</t>
  </si>
  <si>
    <t>ООО "Ареал"</t>
  </si>
  <si>
    <t>6167081858</t>
  </si>
  <si>
    <t>ООО "ЕвроДонТранс"</t>
  </si>
  <si>
    <t>6165085430</t>
  </si>
  <si>
    <t>ООО "Кавказжилстрой"</t>
  </si>
  <si>
    <t>6162038150</t>
  </si>
  <si>
    <t>616201001</t>
  </si>
  <si>
    <t>ООО "Ростовский мукомольный комбинат "Ковш"</t>
  </si>
  <si>
    <t>6164256235</t>
  </si>
  <si>
    <t>616401001</t>
  </si>
  <si>
    <t>ООО "Ростсельмашэнерго"</t>
  </si>
  <si>
    <t>6166047727</t>
  </si>
  <si>
    <t>ООО "Фирма Кристина"</t>
  </si>
  <si>
    <t>6166014129</t>
  </si>
  <si>
    <t>ООО "Элита-Сервис"</t>
  </si>
  <si>
    <t>6162042118</t>
  </si>
  <si>
    <t>ФГОУ ВПО Педагогический институт Южного федерального университета</t>
  </si>
  <si>
    <t>ГОУ ВПО "Таганрогский государственный педагогический институт"</t>
  </si>
  <si>
    <t>6154056798</t>
  </si>
  <si>
    <t>ЗАО "Кирпичный завод"</t>
  </si>
  <si>
    <t>6154023785</t>
  </si>
  <si>
    <t>6154070665</t>
  </si>
  <si>
    <t>МУП "Таганрогэнерго"</t>
  </si>
  <si>
    <t>6154085894</t>
  </si>
  <si>
    <t>МУП "Трамвайно-троллейбусное управление"</t>
  </si>
  <si>
    <t>6154022710</t>
  </si>
  <si>
    <t>Научно-конструкторское бюро моделирующих и управляющтх систем ГОУ ВПО "Южный Федеральный Университет"</t>
  </si>
  <si>
    <t>615431004</t>
  </si>
  <si>
    <t>ОАО "Красный Гидропресс"</t>
  </si>
  <si>
    <t>6154082903</t>
  </si>
  <si>
    <t>ОАО "МРСК-Юга" - Ростовэнерго филиал Юго-Западные электрические сети</t>
  </si>
  <si>
    <t>61640266561</t>
  </si>
  <si>
    <t>615431001</t>
  </si>
  <si>
    <t>ОАО "Стройдеталь"</t>
  </si>
  <si>
    <t>6154003860</t>
  </si>
  <si>
    <t>ОАО "Таганрогская авиация"</t>
  </si>
  <si>
    <t>6154029811</t>
  </si>
  <si>
    <t>ОАО "Таганрогский завод Прибой"</t>
  </si>
  <si>
    <t>6154093944</t>
  </si>
  <si>
    <t>ОАО "Таганрогский котлостроительный завод "Красный котельщик"</t>
  </si>
  <si>
    <t>6154023009</t>
  </si>
  <si>
    <t>ОАО "Таганрогский металлургический завод"</t>
  </si>
  <si>
    <t>6154011797</t>
  </si>
  <si>
    <t>999755001</t>
  </si>
  <si>
    <t>ОАО "Теплоэнергетическое предприятие тепловых сетей "Теплоэнерго"</t>
  </si>
  <si>
    <t>6154023190</t>
  </si>
  <si>
    <t>ООО "Завод Кристалл"</t>
  </si>
  <si>
    <t>6154075127</t>
  </si>
  <si>
    <t>ООО "Топэнерго"</t>
  </si>
  <si>
    <t>6154085774</t>
  </si>
  <si>
    <t>Опытно-производстенная база Южного Федерального Университета</t>
  </si>
  <si>
    <t>615431003</t>
  </si>
  <si>
    <t>Товарищество собственников жилья №20</t>
  </si>
  <si>
    <t>6154114383</t>
  </si>
  <si>
    <t>Товарищество собственников жилья №3</t>
  </si>
  <si>
    <t>6154055466</t>
  </si>
  <si>
    <t>Буденновское сельское поселение</t>
  </si>
  <si>
    <t>Тацинское сельское поселение</t>
  </si>
  <si>
    <t>60654465</t>
  </si>
  <si>
    <t>Город Азов</t>
  </si>
  <si>
    <t>Город Батайск</t>
  </si>
  <si>
    <t>Прогрессовское сельское поселение</t>
  </si>
  <si>
    <t>60612430</t>
  </si>
  <si>
    <t>Наименование инвестиционной программы</t>
  </si>
  <si>
    <t>чел.</t>
  </si>
  <si>
    <t>МУП "Заветинские теплосети"</t>
  </si>
  <si>
    <t>6110002700</t>
  </si>
  <si>
    <t>ОАО "Зерноградские тепловые сети"</t>
  </si>
  <si>
    <t>6111982106</t>
  </si>
  <si>
    <t>МУП Константиновского городского поселения "Гарант"</t>
  </si>
  <si>
    <t>6116009324</t>
  </si>
  <si>
    <t>МУП "Красносулинские городские теплосети"</t>
  </si>
  <si>
    <t>6148557940</t>
  </si>
  <si>
    <t>ОАО "Экспериментальная ТЭС"</t>
  </si>
  <si>
    <t>6148012030</t>
  </si>
  <si>
    <t>УМП "Водопроводно-канализационное хозяйство" Красносулинского района</t>
  </si>
  <si>
    <t>6148012714</t>
  </si>
  <si>
    <t>МУЗ ЦРБ Миллеровского района Ростовской области</t>
  </si>
  <si>
    <t>6149005082</t>
  </si>
  <si>
    <t>ОАО "Миллеровский маслоэкстракционный завод"</t>
  </si>
  <si>
    <t>6149002290</t>
  </si>
  <si>
    <t>Вторая Волгоградская КЭЧ района</t>
  </si>
  <si>
    <t>6409100419</t>
  </si>
  <si>
    <t>6121007724</t>
  </si>
  <si>
    <t>ООО "ЭКО"</t>
  </si>
  <si>
    <t>6121995802</t>
  </si>
  <si>
    <t>ООО "МП "Коммунсервис"</t>
  </si>
  <si>
    <t>6122009675</t>
  </si>
  <si>
    <t>ООО "Межмуниципальный Неклиновский водопровод"</t>
  </si>
  <si>
    <t>6120100659</t>
  </si>
  <si>
    <t>МП "Ремонтно-строительное управление"</t>
  </si>
  <si>
    <t>6125018830</t>
  </si>
  <si>
    <t>МП ЖКХ Каменоломненского городского поселения</t>
  </si>
  <si>
    <t>6125016303</t>
  </si>
  <si>
    <t>6125024777</t>
  </si>
  <si>
    <t>МП "Сервис-ЖКХ"</t>
  </si>
  <si>
    <t>6126011805</t>
  </si>
  <si>
    <t>МУП Пролетарского городского поселения Пролетарского района Ростовской области "Тепловые сети"</t>
  </si>
  <si>
    <t>6128002901</t>
  </si>
  <si>
    <t>60650410</t>
  </si>
  <si>
    <t>ООО "Стройэнергомонтаж"</t>
  </si>
  <si>
    <t>ЗАО "Трест Ростовсельхозводстрой"</t>
  </si>
  <si>
    <t>6102013306</t>
  </si>
  <si>
    <t>ОАО "Азовский оптко-механический завод"</t>
  </si>
  <si>
    <t>6140022069</t>
  </si>
  <si>
    <t>Батайск</t>
  </si>
  <si>
    <t>60707000</t>
  </si>
  <si>
    <t>ОАО "258 ремонтный завод средств заправки и транспортирования горючего"</t>
  </si>
  <si>
    <t>6141003580</t>
  </si>
  <si>
    <t>614101001</t>
  </si>
  <si>
    <t>ОАО "Резметкон"</t>
  </si>
  <si>
    <t>6140044383</t>
  </si>
  <si>
    <t>ОАО "Ростовводпром"</t>
  </si>
  <si>
    <t>6141003929</t>
  </si>
  <si>
    <t>ООО "Батайское производственное объединение "Электросвет"</t>
  </si>
  <si>
    <t>6141005203</t>
  </si>
  <si>
    <t>МУП "Каменсктеплосеть"</t>
  </si>
  <si>
    <t>6147006316</t>
  </si>
  <si>
    <t>ГОУ ВПО Южно-Российский государственный технический университет (Новочеркасский политехнический институт)</t>
  </si>
  <si>
    <t>6150010834</t>
  </si>
  <si>
    <t>МУП "Тепловые сети" г. Новочеркасска</t>
  </si>
  <si>
    <t>6150020222</t>
  </si>
  <si>
    <t>ОАО "31 завод авиационного технологического оборудования"</t>
  </si>
  <si>
    <t>ФГОУ СПО "Таганрогский авиационный колледж им. В.М. Петлякова"</t>
  </si>
  <si>
    <t>6154029642</t>
  </si>
  <si>
    <t>ФГОУ СПО "Таганрогский металлургический колледж"</t>
  </si>
  <si>
    <t>6154009572</t>
  </si>
  <si>
    <t>ЗАО "Корпорация "Глория Джинс"</t>
  </si>
  <si>
    <t>6166034379</t>
  </si>
  <si>
    <t>ОАО "Шахтинский завод Гидропривод"</t>
  </si>
  <si>
    <t>6155010796</t>
  </si>
  <si>
    <t>ООО "Региональные коммунальные системы"</t>
  </si>
  <si>
    <t>6155042340</t>
  </si>
  <si>
    <t>ООО "Шахтинская ГТЭС"</t>
  </si>
  <si>
    <t>6155043551</t>
  </si>
  <si>
    <t>612502001</t>
  </si>
  <si>
    <t>ФГУП ВГСЧ филиал ОВГСО Ростовской области</t>
  </si>
  <si>
    <t>46</t>
  </si>
  <si>
    <t>Плановые значения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</si>
  <si>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</si>
  <si>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</si>
  <si>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</si>
  <si>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</si>
  <si>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</si>
  <si>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</si>
  <si>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</si>
  <si>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</si>
  <si>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</si>
  <si>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Привлеченные средства(тыс. руб.), из них:</t>
  </si>
  <si>
    <t>16.1</t>
  </si>
  <si>
    <t>16.2</t>
  </si>
  <si>
    <t>16.3</t>
  </si>
  <si>
    <t>17.1</t>
  </si>
  <si>
    <t>Федеральный бюджет (тыс. руб.)</t>
  </si>
  <si>
    <t>17.2</t>
  </si>
  <si>
    <t>17.3</t>
  </si>
  <si>
    <t>22</t>
  </si>
  <si>
    <t>23</t>
  </si>
  <si>
    <t>3.6.1</t>
  </si>
  <si>
    <t>3.6.2</t>
  </si>
  <si>
    <t>куб. м/Гкал</t>
  </si>
  <si>
    <t>Утвержденный тариф на передачу тепловой энергии (мощности)</t>
  </si>
  <si>
    <t>Добавить мероприятие</t>
  </si>
  <si>
    <t>х</t>
  </si>
  <si>
    <t>Добавить показатель эффективности</t>
  </si>
  <si>
    <t>Удалить мероприятие</t>
  </si>
  <si>
    <t>Способ приобретения</t>
  </si>
  <si>
    <t>Добавить вид топлива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</si>
  <si>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</si>
  <si>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</si>
  <si>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</si>
  <si>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</si>
  <si>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</si>
  <si>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3.3.2</t>
  </si>
  <si>
    <t>3.4</t>
  </si>
  <si>
    <t>3.5</t>
  </si>
  <si>
    <t>3.7.1</t>
  </si>
  <si>
    <t>3.8</t>
  </si>
  <si>
    <t>3.8.1</t>
  </si>
  <si>
    <t>3.8.2</t>
  </si>
  <si>
    <t>3.9</t>
  </si>
  <si>
    <t>3.10</t>
  </si>
  <si>
    <t>3.11</t>
  </si>
  <si>
    <t>20</t>
  </si>
  <si>
    <t>21</t>
  </si>
  <si>
    <t>Лист</t>
  </si>
  <si>
    <t>Заголовок листа</t>
  </si>
  <si>
    <t>Перейти на лист</t>
  </si>
  <si>
    <t>Список листов</t>
  </si>
  <si>
    <t>3.2.1</t>
  </si>
  <si>
    <t>Объем</t>
  </si>
  <si>
    <t>тыс.руб.</t>
  </si>
  <si>
    <t>Стоимость</t>
  </si>
  <si>
    <t>x</t>
  </si>
  <si>
    <t>руб.</t>
  </si>
  <si>
    <t>Гкал/ч</t>
  </si>
  <si>
    <t>тыс. Гкал</t>
  </si>
  <si>
    <t>км</t>
  </si>
  <si>
    <t>ОАО "Аксайкардандеталь"</t>
  </si>
  <si>
    <t>6102000530</t>
  </si>
  <si>
    <t>ООО "Сигма"</t>
  </si>
  <si>
    <t>6102015102</t>
  </si>
  <si>
    <t>МУП Багаевское управление ЖКХ</t>
  </si>
  <si>
    <t>6103000116</t>
  </si>
  <si>
    <t>7709534220</t>
  </si>
  <si>
    <t>МУП г. Азова "Теплоэнерго"</t>
  </si>
  <si>
    <t>6140028670</t>
  </si>
  <si>
    <t>45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</si>
  <si>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</si>
  <si>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</si>
  <si>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</si>
  <si>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</si>
  <si>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</si>
  <si>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</si>
  <si>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</si>
  <si>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</si>
  <si>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6153024271</t>
  </si>
  <si>
    <t>ОАО РТП "Авторемонтник"</t>
  </si>
  <si>
    <t>6153000238</t>
  </si>
  <si>
    <t>6132000738</t>
  </si>
  <si>
    <t>МУП "Тарасовские тепловые сети"</t>
  </si>
  <si>
    <t>6133002600</t>
  </si>
  <si>
    <t>6134010467</t>
  </si>
  <si>
    <t>ООО "Ростовтеплоэнерго" филиал Северный</t>
  </si>
  <si>
    <t>613802001</t>
  </si>
  <si>
    <t>Источник официального опубликования</t>
  </si>
  <si>
    <t>кг у.т./Гкал</t>
  </si>
  <si>
    <t>Введите название мероприятия</t>
  </si>
  <si>
    <t>3</t>
  </si>
  <si>
    <t>ед.</t>
  </si>
  <si>
    <t>6164288981</t>
  </si>
  <si>
    <t>Информация об инвестиционных программах и отчетах об их реализации</t>
  </si>
  <si>
    <t>Информация о ценах (тарифах) на регулируемые товары и услуги и надбавках к этим ценам (тарифам)</t>
  </si>
  <si>
    <t>Значение</t>
  </si>
  <si>
    <t>Нет</t>
  </si>
  <si>
    <t>Утвержденная надбавка к ценам (тарифам) на тепловую энергию для потребителей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</si>
  <si>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</si>
  <si>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 в отопительный период</t>
  </si>
  <si>
    <t xml:space="preserve">Количество потребителей, затронутых ограничениями подачи тепловой энергии 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</si>
  <si>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</si>
  <si>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исполненных заявок на подключение к системе теплоснабжения</t>
  </si>
  <si>
    <t>Резерв мощности системы теплоснабжения Всего (Гкал/час)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</si>
  <si>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</si>
  <si>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(если отличается от количества поданных) </t>
  </si>
  <si>
    <t>Добавить систему теплоснабжения</t>
  </si>
  <si>
    <t>Изменение стоимости основных фондов</t>
  </si>
  <si>
    <t>Вид регулируемой деятельности (производство, передача и сбыт тепловой энергии)</t>
  </si>
  <si>
    <t>Выручка от регулируемой деятельности</t>
  </si>
  <si>
    <t>Себестоимость производимых товаров (оказываемых услуг) по регулируемому виду деятельности, в том числе:</t>
  </si>
  <si>
    <t>Расходы на покупаемую тепловую энергию (мощность)</t>
  </si>
  <si>
    <t>Расходы на топливо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</si>
  <si>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</si>
  <si>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Средневзвешенная стоимость 1 кВт*ч</t>
  </si>
  <si>
    <t>Объем приобретенной электрической энергии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</si>
  <si>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</si>
  <si>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</si>
  <si>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 xml:space="preserve">   Расходы на оплату труда основного производственного персонала</t>
  </si>
  <si>
    <t xml:space="preserve">   Отчисления на социальные нужды основного производственного персонала</t>
  </si>
  <si>
    <t>Расходы на амортизацию основных производственных средств, используемых в технологическом процессе</t>
  </si>
  <si>
    <t>Аренда имущества, используемого в технологическом процессе</t>
  </si>
  <si>
    <t>Общепроизводственные (цеховые) расходы, в том числе:</t>
  </si>
  <si>
    <t>Расходы на оплату труда</t>
  </si>
  <si>
    <t>Отчисления на социальные нужды</t>
  </si>
  <si>
    <t>Общехозяйственные (управленческие) расходы</t>
  </si>
  <si>
    <t>Расходы на ремонт (капитальный и текущий) основных производственных средств</t>
  </si>
  <si>
    <t>ФАКТ</t>
  </si>
  <si>
    <t>6314012801</t>
  </si>
  <si>
    <t>631050001</t>
  </si>
  <si>
    <t>Отчетность представлена без НДС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</si>
  <si>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</si>
  <si>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</si>
  <si>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от регулируемого вида деятельности</t>
  </si>
  <si>
    <t>В том числе чистая прибыль на финансирование мероприятий, предусмотренных инвестиционной программой по развитию системы теплоснабжения</t>
  </si>
  <si>
    <t xml:space="preserve">В том числе за счет ввода (вывода) их из эксплуатации </t>
  </si>
  <si>
    <t>Установленная тепловая мощность</t>
  </si>
  <si>
    <t>Присоединенная нагрузка</t>
  </si>
  <si>
    <t>Объем вырабатываемой регулируемой организацией тепловой энергии</t>
  </si>
  <si>
    <t>Справочно: объем тепловой энергии на технологические нужды производства</t>
  </si>
  <si>
    <t>Объем покупаемой регулируемой организацией тепловой энергии</t>
  </si>
  <si>
    <t>Объем тепловой энергии, отпускаемой потребителям, в том числе:</t>
  </si>
  <si>
    <t>По приборам учета</t>
  </si>
  <si>
    <t>По нормативам потребления</t>
  </si>
  <si>
    <t>Технологические потери тепловой энергии при передаче по тепловым сетям</t>
  </si>
  <si>
    <t>Протяженность магистральных сетей и тепловых вводов (в однотрубном исчислении)</t>
  </si>
  <si>
    <t>Протяженность разводящих сетей (в однотрубном исчислении)</t>
  </si>
  <si>
    <t>Количество теплоэлектростанций</t>
  </si>
  <si>
    <t>Количество тепловых станций и котельных</t>
  </si>
  <si>
    <t>Количество тепловых пунктов</t>
  </si>
  <si>
    <t>Среднесписочная численность основного производственного персонала</t>
  </si>
  <si>
    <t>Удельный расход условного топлива на единицу тепловой энергии, отпускаемой в тепловую сеть</t>
  </si>
  <si>
    <t>Удельный расход электрической энергии на единицу тепловой энергии, отпускаемой в тепловую сеть</t>
  </si>
  <si>
    <t>Удельный расход холодной воды на единицу тепловой энергии, отпускаемой в тепловую сеть</t>
  </si>
  <si>
    <t>Цель инвестиционной программы</t>
  </si>
  <si>
    <t>Срок начала</t>
  </si>
  <si>
    <t>Срок окончания</t>
  </si>
  <si>
    <t>Потребность в финансовых средствах, необходимых для реализации инвестиционной программы</t>
  </si>
  <si>
    <t>Инвестиционная программа продолжается в следующих периодах</t>
  </si>
  <si>
    <t>Эффективность реализации инвестиционной программы: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</si>
  <si>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</si>
  <si>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</si>
  <si>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</si>
  <si>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Снижения % утечек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</si>
  <si>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</si>
  <si>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</si>
  <si>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</si>
  <si>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</si>
  <si>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</si>
  <si>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</si>
  <si>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</si>
  <si>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</si>
  <si>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</si>
  <si>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</si>
  <si>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</si>
  <si>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</si>
  <si>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Кредиты банков (тыс. руб.)</t>
  </si>
  <si>
    <t>Из них: кредиты иностранных банков (тыс. руб.)</t>
  </si>
  <si>
    <t>Заемные средства других организаций (тыс. руб.)</t>
  </si>
  <si>
    <t>Бюджетные средства (тыс. руб.) из них:</t>
  </si>
  <si>
    <t>Бюджет субъекта РФ (тыс. руб.)</t>
  </si>
  <si>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</si>
  <si>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</si>
  <si>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</si>
  <si>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</si>
  <si>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</si>
  <si>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Плата за подключение (тыс.руб.)</t>
  </si>
  <si>
    <t>Прибыль (тыс.руб.)</t>
  </si>
  <si>
    <t>Общий показатель</t>
  </si>
  <si>
    <t>Горячая вода, в том числе</t>
  </si>
  <si>
    <t>через тепловую сеть</t>
  </si>
  <si>
    <t>отпуск с коллекторов</t>
  </si>
  <si>
    <t>Отборный пар всего, в том числе</t>
  </si>
  <si>
    <t>Острый редуцированный пар, в том числе</t>
  </si>
  <si>
    <t>Организации-перепродавцы</t>
  </si>
  <si>
    <t>Бюджетные потребители</t>
  </si>
  <si>
    <t>Население</t>
  </si>
  <si>
    <t>Прочие</t>
  </si>
  <si>
    <t>Тариф, руб./Гкал</t>
  </si>
  <si>
    <t>Одноставочный тариф, руб./Гкал</t>
  </si>
  <si>
    <t>Двухставочный тариф</t>
  </si>
  <si>
    <t>ставка за тепловую энергию руб./Гкал</t>
  </si>
  <si>
    <t xml:space="preserve">ставка за тепловую нагрузку (мощность) тыс.руб./Гкал/ч. в месяц </t>
  </si>
  <si>
    <t>2.1</t>
  </si>
  <si>
    <t>2.2</t>
  </si>
  <si>
    <t>4.1</t>
  </si>
  <si>
    <t>4.2</t>
  </si>
  <si>
    <t>5.1</t>
  </si>
  <si>
    <t>5.2</t>
  </si>
  <si>
    <t>6.1</t>
  </si>
  <si>
    <t>6.2</t>
  </si>
  <si>
    <t>8.1</t>
  </si>
  <si>
    <t>8.2</t>
  </si>
  <si>
    <r>
      <t>1,2-2,5 кг/см</t>
    </r>
    <r>
      <rPr>
        <vertAlign val="superscript"/>
        <sz val="9"/>
        <rFont val="Tahoma"/>
        <family val="2"/>
      </rPr>
      <t>2</t>
    </r>
  </si>
  <si>
    <r>
      <t>2,5-7 кг/см</t>
    </r>
    <r>
      <rPr>
        <vertAlign val="superscript"/>
        <sz val="9"/>
        <rFont val="Tahoma"/>
        <family val="2"/>
      </rPr>
      <t>2</t>
    </r>
  </si>
  <si>
    <r>
      <t>7-13 кг/см</t>
    </r>
    <r>
      <rPr>
        <vertAlign val="superscript"/>
        <sz val="9"/>
        <rFont val="Tahoma"/>
        <family val="2"/>
      </rPr>
      <t>2</t>
    </r>
  </si>
  <si>
    <r>
      <t>&gt; 13 кг/см</t>
    </r>
    <r>
      <rPr>
        <vertAlign val="superscript"/>
        <sz val="9"/>
        <rFont val="Tahoma"/>
        <family val="2"/>
      </rPr>
      <t>2</t>
    </r>
  </si>
  <si>
    <t>Добавить вид теплоносителя</t>
  </si>
  <si>
    <t>et_price1_1</t>
  </si>
  <si>
    <t>МР</t>
  </si>
  <si>
    <t>МО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</si>
  <si>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</si>
  <si>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</si>
  <si>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</si>
  <si>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</si>
  <si>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</si>
  <si>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</si>
  <si>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</si>
  <si>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</si>
  <si>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</si>
  <si>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</si>
  <si>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</si>
  <si>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</si>
  <si>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</si>
  <si>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</si>
  <si>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</si>
  <si>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</si>
  <si>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</si>
  <si>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</si>
  <si>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</si>
  <si>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</si>
  <si>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</si>
  <si>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</si>
  <si>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</si>
  <si>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</si>
  <si>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</si>
  <si>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</si>
  <si>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</si>
  <si>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</si>
  <si>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</si>
  <si>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</si>
  <si>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</si>
  <si>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</si>
  <si>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</si>
  <si>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</si>
  <si>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</si>
  <si>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</si>
  <si>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</si>
  <si>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</si>
  <si>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МО ОКТМО</t>
  </si>
  <si>
    <t>ОРГАНИЗАЦИЯ</t>
  </si>
  <si>
    <t>ИНН</t>
  </si>
  <si>
    <t>КПП</t>
  </si>
  <si>
    <t>ВИД ДЕЯТЕЛЬНОСТИ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</si>
  <si>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</si>
  <si>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</si>
  <si>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</si>
  <si>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</si>
  <si>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</si>
  <si>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</si>
  <si>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</si>
  <si>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</si>
  <si>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</si>
  <si>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</si>
  <si>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</si>
  <si>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</si>
  <si>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</si>
  <si>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</si>
  <si>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</si>
  <si>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</si>
  <si>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</si>
  <si>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</si>
  <si>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</si>
  <si>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</si>
  <si>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</si>
  <si>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</si>
  <si>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</si>
  <si>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</si>
  <si>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</si>
  <si>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</si>
  <si>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</si>
  <si>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</si>
  <si>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</si>
  <si>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</si>
  <si>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</si>
  <si>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</si>
  <si>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</si>
  <si>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</si>
  <si>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</si>
  <si>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</si>
  <si>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</si>
  <si>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</si>
  <si>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</si>
  <si>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</si>
  <si>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</si>
  <si>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</si>
  <si>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</si>
  <si>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</si>
  <si>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</si>
  <si>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</si>
  <si>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</si>
  <si>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</si>
  <si>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</si>
  <si>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</si>
  <si>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</si>
  <si>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</si>
  <si>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</si>
  <si>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</si>
  <si>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</si>
  <si>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</si>
  <si>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</si>
  <si>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</si>
  <si>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</si>
  <si>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</si>
  <si>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</si>
  <si>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</si>
  <si>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</si>
  <si>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</si>
  <si>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</si>
  <si>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</si>
  <si>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</si>
  <si>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</si>
  <si>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</si>
  <si>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</si>
  <si>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</si>
  <si>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</si>
  <si>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</si>
  <si>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</si>
  <si>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</si>
  <si>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</si>
  <si>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</si>
  <si>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</si>
  <si>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</si>
  <si>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</si>
  <si>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</si>
  <si>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</si>
  <si>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</si>
  <si>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</si>
  <si>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</si>
  <si>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</si>
  <si>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</si>
  <si>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</si>
  <si>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</si>
  <si>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</si>
  <si>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</si>
  <si>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</si>
  <si>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</si>
  <si>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</si>
  <si>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</si>
  <si>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</si>
  <si>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</si>
  <si>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</si>
  <si>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</si>
  <si>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</si>
  <si>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</si>
  <si>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</si>
  <si>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</si>
  <si>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</si>
  <si>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</si>
  <si>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</si>
  <si>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Удалить теплоноситель</t>
  </si>
  <si>
    <t>end</t>
  </si>
  <si>
    <t>first</t>
  </si>
  <si>
    <t>НДС</t>
  </si>
  <si>
    <t>Вид тарифа на передачу тепловой энергии</t>
  </si>
  <si>
    <t>1.1</t>
  </si>
  <si>
    <t>1.2</t>
  </si>
  <si>
    <t>1.3</t>
  </si>
  <si>
    <t>Утвержденная надбавка к тарифам регулируемых организаций на тепловую энергию</t>
  </si>
  <si>
    <t>Утвержденная надбавка к тарифам регулируемых организаций на передачу тепловой энергии</t>
  </si>
  <si>
    <t>Утвержденный тариф на подключение создаваемых (реконструируемых) объектов недвижимости к системе теплоснабжения</t>
  </si>
  <si>
    <t>et_tsdostup_1</t>
  </si>
  <si>
    <t>Стоимость 1й единицы объема с учетом доставки (транспортировки)</t>
  </si>
  <si>
    <t>Ссылки на публикации в других источниках</t>
  </si>
  <si>
    <t>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</t>
  </si>
  <si>
    <t>Телефон</t>
  </si>
  <si>
    <t>Адрес</t>
  </si>
  <si>
    <t>Сайт</t>
  </si>
  <si>
    <t>ЗАО "Алкоа Металлург Рус"</t>
  </si>
  <si>
    <t>Филиал ОАО Концерн Росэнергоатом Волгодонская атомная станция</t>
  </si>
  <si>
    <t>614343002</t>
  </si>
  <si>
    <t>6165125852</t>
  </si>
  <si>
    <t>ОАО "Южная генерирующая компания ТГК-8"  - филиал "Ростовская генерация"</t>
  </si>
  <si>
    <t>614302001</t>
  </si>
  <si>
    <t>ООО "ЛУКОЙЛ-Ростовэнерго"</t>
  </si>
  <si>
    <t>ФГУ «Донская КЭЧ района»</t>
  </si>
  <si>
    <t>6165028182</t>
  </si>
  <si>
    <t>Открытое Акционерное Общество "ГТ ТЭЦ Энерго"</t>
  </si>
  <si>
    <t>60626101</t>
  </si>
  <si>
    <t>Алексеевский муниципальный район</t>
  </si>
  <si>
    <t>36602000</t>
  </si>
  <si>
    <t>сельское поселение Авангард</t>
  </si>
  <si>
    <t>36602404</t>
  </si>
  <si>
    <t>сельское поселение Алексеевка</t>
  </si>
  <si>
    <t>36602408</t>
  </si>
  <si>
    <t>сельское поселение Гавриловка</t>
  </si>
  <si>
    <t>36602412</t>
  </si>
  <si>
    <t>сельское поселение Герасимовка</t>
  </si>
  <si>
    <t>36602416</t>
  </si>
  <si>
    <t>сельское поселение Летниково</t>
  </si>
  <si>
    <t>36602420</t>
  </si>
  <si>
    <t>Безенчукский муниципальный район</t>
  </si>
  <si>
    <t>36604000</t>
  </si>
  <si>
    <t>городское поселение Безенчук</t>
  </si>
  <si>
    <t>36604151</t>
  </si>
  <si>
    <t>городское поселение Осинки</t>
  </si>
  <si>
    <t>36604157</t>
  </si>
  <si>
    <t>сельское поселение Васильевка</t>
  </si>
  <si>
    <t>36604408</t>
  </si>
  <si>
    <t>сельское поселение Екатериновка</t>
  </si>
  <si>
    <t>36604412</t>
  </si>
  <si>
    <t>сельское поселение Звезда</t>
  </si>
  <si>
    <t>36604416</t>
  </si>
  <si>
    <t>сельское поселение Купино</t>
  </si>
  <si>
    <t>36604420</t>
  </si>
  <si>
    <t>сельское поселение Макарьевка</t>
  </si>
  <si>
    <t>36604422</t>
  </si>
  <si>
    <t>сельское поселение Натальино</t>
  </si>
  <si>
    <t>36604424</t>
  </si>
  <si>
    <t>сельское поселение Ольгино</t>
  </si>
  <si>
    <t>36604440</t>
  </si>
  <si>
    <t>сельское поселение Переволоки</t>
  </si>
  <si>
    <t>36604428</t>
  </si>
  <si>
    <t>сельское поселение Песочное</t>
  </si>
  <si>
    <t>36604430</t>
  </si>
  <si>
    <t>сельское поселение Преполовенка</t>
  </si>
  <si>
    <t>36604432</t>
  </si>
  <si>
    <t>сельское поселение Прибой</t>
  </si>
  <si>
    <t>36604436</t>
  </si>
  <si>
    <t>Богатовский муниципальный район</t>
  </si>
  <si>
    <t>36606000</t>
  </si>
  <si>
    <t>сельское поселение Арзамасцевка</t>
  </si>
  <si>
    <t>36606404</t>
  </si>
  <si>
    <t>сельское поселение Богатое</t>
  </si>
  <si>
    <t>36606408</t>
  </si>
  <si>
    <t>сельское поселение Виловатое</t>
  </si>
  <si>
    <t>36606412</t>
  </si>
  <si>
    <t>сельское поселение Максимовка</t>
  </si>
  <si>
    <t>36606416</t>
  </si>
  <si>
    <t>сельское поселение Печинено</t>
  </si>
  <si>
    <t>36606420</t>
  </si>
  <si>
    <t>Большеглушицкий муниципальный район</t>
  </si>
  <si>
    <t>36608000</t>
  </si>
  <si>
    <t>сельское поселение Александровка</t>
  </si>
  <si>
    <t>36608404</t>
  </si>
  <si>
    <t>сельское поселение Большая Глушица</t>
  </si>
  <si>
    <t>36608408</t>
  </si>
  <si>
    <t>сельское поселение Большая Дергуновка</t>
  </si>
  <si>
    <t>36608412</t>
  </si>
  <si>
    <t>сельское поселение Малая Глушица</t>
  </si>
  <si>
    <t>36608416</t>
  </si>
  <si>
    <t>сельское поселение Мокша</t>
  </si>
  <si>
    <t>36608418</t>
  </si>
  <si>
    <t>сельское поселение Новопавловка</t>
  </si>
  <si>
    <t>36608420</t>
  </si>
  <si>
    <t>сельское поселение Фрунзенское</t>
  </si>
  <si>
    <t>36608424</t>
  </si>
  <si>
    <t>сельское поселение Южное</t>
  </si>
  <si>
    <t>36608428</t>
  </si>
  <si>
    <t>III квартал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</si>
</sst>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8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b/>
      <sz val="10"/>
      <name val="Tahoma"/>
      <family val="2"/>
    </font>
    <font>
      <b/>
      <u val="single"/>
      <sz val="10"/>
      <color indexed="12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sz val="10"/>
      <name val="Microsoft Sans Serif"/>
      <family val="2"/>
    </font>
    <font>
      <b/>
      <sz val="9"/>
      <color indexed="8"/>
      <name val="Tahoma"/>
      <family val="2"/>
    </font>
    <font>
      <vertAlign val="superscript"/>
      <sz val="9"/>
      <name val="Tahoma"/>
      <family val="2"/>
    </font>
    <font>
      <sz val="10"/>
      <color indexed="9"/>
      <name val="Arial Cyr"/>
      <family val="0"/>
    </font>
    <font>
      <b/>
      <sz val="9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/>
      <top style="medium"/>
      <bottom/>
    </border>
    <border>
      <left/>
      <right style="thin"/>
      <top style="medium"/>
      <bottom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7" fillId="0" borderId="1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63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63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63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63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63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63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63" fillId="1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63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63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63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63" fillId="1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63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64" fillId="23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64" fillId="2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64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64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64" fillId="25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64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9" borderId="0" applyNumberFormat="0" applyBorder="0" applyAlignment="0" applyProtection="0"/>
    <xf numFmtId="0" fontId="21" fillId="3" borderId="0" applyNumberFormat="0" applyBorder="0" applyAlignment="0" applyProtection="0"/>
    <xf numFmtId="0" fontId="13" fillId="30" borderId="2" applyNumberFormat="0" applyAlignment="0" applyProtection="0"/>
    <xf numFmtId="0" fontId="18" fillId="3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33" borderId="8" applyNumberFormat="0" applyFont="0" applyAlignment="0" applyProtection="0"/>
    <xf numFmtId="0" fontId="12" fillId="3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64" fillId="34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64" fillId="35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64" fillId="36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64" fillId="37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64" fillId="38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64" fillId="3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173" fontId="0" fillId="0" borderId="11">
      <alignment/>
      <protection locked="0"/>
    </xf>
    <xf numFmtId="0" fontId="65" fillId="40" borderId="1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66" fillId="41" borderId="13" applyNumberFormat="0" applyAlignment="0" applyProtection="0"/>
    <xf numFmtId="0" fontId="12" fillId="30" borderId="9" applyNumberFormat="0" applyAlignment="0" applyProtection="0"/>
    <xf numFmtId="0" fontId="12" fillId="30" borderId="9" applyNumberFormat="0" applyAlignment="0" applyProtection="0"/>
    <xf numFmtId="0" fontId="12" fillId="30" borderId="9" applyNumberFormat="0" applyAlignment="0" applyProtection="0"/>
    <xf numFmtId="0" fontId="12" fillId="30" borderId="9" applyNumberFormat="0" applyAlignment="0" applyProtection="0"/>
    <xf numFmtId="0" fontId="12" fillId="30" borderId="9" applyNumberFormat="0" applyAlignment="0" applyProtection="0"/>
    <xf numFmtId="0" fontId="12" fillId="30" borderId="9" applyNumberFormat="0" applyAlignment="0" applyProtection="0"/>
    <xf numFmtId="0" fontId="12" fillId="30" borderId="9" applyNumberFormat="0" applyAlignment="0" applyProtection="0"/>
    <xf numFmtId="0" fontId="12" fillId="30" borderId="9" applyNumberFormat="0" applyAlignment="0" applyProtection="0"/>
    <xf numFmtId="0" fontId="67" fillId="41" borderId="12" applyNumberFormat="0" applyAlignment="0" applyProtection="0"/>
    <xf numFmtId="0" fontId="13" fillId="30" borderId="2" applyNumberFormat="0" applyAlignment="0" applyProtection="0"/>
    <xf numFmtId="0" fontId="13" fillId="30" borderId="2" applyNumberFormat="0" applyAlignment="0" applyProtection="0"/>
    <xf numFmtId="0" fontId="13" fillId="30" borderId="2" applyNumberFormat="0" applyAlignment="0" applyProtection="0"/>
    <xf numFmtId="0" fontId="13" fillId="30" borderId="2" applyNumberFormat="0" applyAlignment="0" applyProtection="0"/>
    <xf numFmtId="0" fontId="13" fillId="30" borderId="2" applyNumberFormat="0" applyAlignment="0" applyProtection="0"/>
    <xf numFmtId="0" fontId="13" fillId="30" borderId="2" applyNumberFormat="0" applyAlignment="0" applyProtection="0"/>
    <xf numFmtId="0" fontId="13" fillId="30" borderId="2" applyNumberFormat="0" applyAlignment="0" applyProtection="0"/>
    <xf numFmtId="0" fontId="13" fillId="30" borderId="2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68" fillId="0" borderId="1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69" fillId="0" borderId="1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70" fillId="0" borderId="1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7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7" applyBorder="0">
      <alignment horizontal="center" vertical="center" wrapText="1"/>
      <protection/>
    </xf>
    <xf numFmtId="173" fontId="45" fillId="6" borderId="11">
      <alignment/>
      <protection/>
    </xf>
    <xf numFmtId="4" fontId="40" fillId="32" borderId="18" applyBorder="0">
      <alignment horizontal="right"/>
      <protection/>
    </xf>
    <xf numFmtId="0" fontId="71" fillId="0" borderId="19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72" fillId="42" borderId="20" applyNumberFormat="0" applyAlignment="0" applyProtection="0"/>
    <xf numFmtId="0" fontId="18" fillId="31" borderId="3" applyNumberFormat="0" applyAlignment="0" applyProtection="0"/>
    <xf numFmtId="0" fontId="18" fillId="31" borderId="3" applyNumberFormat="0" applyAlignment="0" applyProtection="0"/>
    <xf numFmtId="0" fontId="18" fillId="31" borderId="3" applyNumberFormat="0" applyAlignment="0" applyProtection="0"/>
    <xf numFmtId="0" fontId="18" fillId="31" borderId="3" applyNumberFormat="0" applyAlignment="0" applyProtection="0"/>
    <xf numFmtId="0" fontId="18" fillId="31" borderId="3" applyNumberFormat="0" applyAlignment="0" applyProtection="0"/>
    <xf numFmtId="0" fontId="18" fillId="31" borderId="3" applyNumberFormat="0" applyAlignment="0" applyProtection="0"/>
    <xf numFmtId="0" fontId="18" fillId="31" borderId="3" applyNumberFormat="0" applyAlignment="0" applyProtection="0"/>
    <xf numFmtId="0" fontId="18" fillId="31" borderId="3" applyNumberFormat="0" applyAlignment="0" applyProtection="0"/>
    <xf numFmtId="0" fontId="43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167" fontId="1" fillId="4" borderId="18">
      <alignment wrapText="1"/>
      <protection/>
    </xf>
    <xf numFmtId="0" fontId="7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4" fillId="43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49" fontId="4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7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4" fillId="0" borderId="0" applyNumberFormat="0" applyFill="0" applyBorder="0" applyAlignment="0" applyProtection="0"/>
    <xf numFmtId="0" fontId="75" fillId="44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46" fillId="32" borderId="21" applyNumberFormat="0" applyBorder="0" applyAlignment="0">
      <protection locked="0"/>
    </xf>
    <xf numFmtId="0" fontId="7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45" borderId="22" applyNumberFormat="0" applyFont="0" applyAlignment="0" applyProtection="0"/>
    <xf numFmtId="0" fontId="0" fillId="33" borderId="8" applyNumberFormat="0" applyFont="0" applyAlignment="0" applyProtection="0"/>
    <xf numFmtId="0" fontId="0" fillId="33" borderId="8" applyNumberFormat="0" applyFont="0" applyAlignment="0" applyProtection="0"/>
    <xf numFmtId="0" fontId="0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7" fillId="0" borderId="23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7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24" applyBorder="0">
      <alignment horizontal="right"/>
      <protection/>
    </xf>
    <xf numFmtId="4" fontId="40" fillId="4" borderId="18" applyFont="0" applyBorder="0">
      <alignment horizontal="right"/>
      <protection/>
    </xf>
    <xf numFmtId="0" fontId="79" fillId="46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462">
    <xf numFmtId="0" fontId="0" fillId="0" borderId="0" xfId="0" applyAlignment="1">
      <alignment/>
    </xf>
    <xf numFmtId="49" fontId="40" fillId="0" borderId="0" xfId="457" applyFont="1" applyAlignment="1" applyProtection="1">
      <alignment vertical="center" wrapText="1"/>
      <protection/>
    </xf>
    <xf numFmtId="49" fontId="50" fillId="0" borderId="0" xfId="341" applyNumberFormat="1" applyFont="1" applyAlignment="1" applyProtection="1">
      <alignment horizontal="center" vertical="center"/>
      <protection/>
    </xf>
    <xf numFmtId="49" fontId="40" fillId="0" borderId="0" xfId="457" applyFont="1" applyAlignment="1" applyProtection="1">
      <alignment horizontal="center" vertical="center" wrapText="1"/>
      <protection/>
    </xf>
    <xf numFmtId="49" fontId="40" fillId="0" borderId="0" xfId="457" applyFont="1" applyAlignment="1" applyProtection="1">
      <alignment vertical="top" wrapText="1"/>
      <protection/>
    </xf>
    <xf numFmtId="49" fontId="40" fillId="0" borderId="0" xfId="457" applyFont="1" applyProtection="1">
      <alignment vertical="top"/>
      <protection/>
    </xf>
    <xf numFmtId="49" fontId="40" fillId="47" borderId="0" xfId="457" applyFont="1" applyFill="1" applyProtection="1">
      <alignment vertical="top"/>
      <protection/>
    </xf>
    <xf numFmtId="0" fontId="40" fillId="0" borderId="18" xfId="460" applyFont="1" applyBorder="1" applyAlignment="1" applyProtection="1">
      <alignment horizontal="center"/>
      <protection/>
    </xf>
    <xf numFmtId="49" fontId="51" fillId="0" borderId="0" xfId="457" applyFont="1" applyAlignment="1" applyProtection="1">
      <alignment vertical="center"/>
      <protection/>
    </xf>
    <xf numFmtId="0" fontId="51" fillId="0" borderId="0" xfId="458" applyFont="1" applyFill="1" applyAlignment="1" applyProtection="1">
      <alignment vertical="center" wrapText="1"/>
      <protection/>
    </xf>
    <xf numFmtId="0" fontId="51" fillId="0" borderId="0" xfId="458" applyFont="1" applyFill="1" applyAlignment="1" applyProtection="1">
      <alignment horizontal="left" vertical="center" wrapText="1"/>
      <protection/>
    </xf>
    <xf numFmtId="0" fontId="40" fillId="48" borderId="25" xfId="458" applyFont="1" applyFill="1" applyBorder="1" applyAlignment="1" applyProtection="1">
      <alignment vertical="center" wrapText="1"/>
      <protection/>
    </xf>
    <xf numFmtId="0" fontId="40" fillId="0" borderId="26" xfId="458" applyFont="1" applyBorder="1" applyAlignment="1" applyProtection="1">
      <alignment vertical="center" wrapText="1"/>
      <protection/>
    </xf>
    <xf numFmtId="0" fontId="40" fillId="48" borderId="26" xfId="460" applyFont="1" applyFill="1" applyBorder="1" applyAlignment="1" applyProtection="1">
      <alignment vertical="center" wrapText="1"/>
      <protection/>
    </xf>
    <xf numFmtId="0" fontId="40" fillId="0" borderId="0" xfId="458" applyFont="1" applyAlignment="1" applyProtection="1">
      <alignment vertical="center" wrapText="1"/>
      <protection/>
    </xf>
    <xf numFmtId="0" fontId="40" fillId="48" borderId="27" xfId="460" applyFont="1" applyFill="1" applyBorder="1" applyAlignment="1" applyProtection="1">
      <alignment vertical="center" wrapText="1"/>
      <protection/>
    </xf>
    <xf numFmtId="0" fontId="40" fillId="48" borderId="0" xfId="460" applyFont="1" applyFill="1" applyBorder="1" applyAlignment="1" applyProtection="1">
      <alignment vertical="center" wrapText="1"/>
      <protection/>
    </xf>
    <xf numFmtId="0" fontId="40" fillId="48" borderId="0" xfId="460" applyFont="1" applyFill="1" applyBorder="1" applyAlignment="1" applyProtection="1">
      <alignment horizontal="center" vertical="center" wrapText="1"/>
      <protection/>
    </xf>
    <xf numFmtId="0" fontId="40" fillId="0" borderId="0" xfId="460" applyFont="1" applyFill="1" applyBorder="1" applyAlignment="1" applyProtection="1">
      <alignment horizontal="center" vertical="center" wrapText="1"/>
      <protection/>
    </xf>
    <xf numFmtId="0" fontId="51" fillId="48" borderId="27" xfId="466" applyNumberFormat="1" applyFont="1" applyFill="1" applyBorder="1" applyAlignment="1" applyProtection="1">
      <alignment horizontal="center" vertical="center" wrapText="1"/>
      <protection/>
    </xf>
    <xf numFmtId="0" fontId="51" fillId="48" borderId="0" xfId="466" applyNumberFormat="1" applyFont="1" applyFill="1" applyBorder="1" applyAlignment="1" applyProtection="1">
      <alignment horizontal="center" vertical="center" wrapText="1"/>
      <protection/>
    </xf>
    <xf numFmtId="0" fontId="40" fillId="49" borderId="28" xfId="466" applyNumberFormat="1" applyFont="1" applyFill="1" applyBorder="1" applyAlignment="1" applyProtection="1">
      <alignment horizontal="center" vertical="center" wrapText="1"/>
      <protection locked="0"/>
    </xf>
    <xf numFmtId="49" fontId="44" fillId="48" borderId="0" xfId="466" applyNumberFormat="1" applyFont="1" applyFill="1" applyBorder="1" applyAlignment="1" applyProtection="1">
      <alignment horizontal="center" vertical="center" wrapText="1"/>
      <protection/>
    </xf>
    <xf numFmtId="14" fontId="40" fillId="48" borderId="0" xfId="466" applyNumberFormat="1" applyFont="1" applyFill="1" applyBorder="1" applyAlignment="1" applyProtection="1">
      <alignment horizontal="center" vertical="center" wrapText="1"/>
      <protection/>
    </xf>
    <xf numFmtId="0" fontId="44" fillId="48" borderId="0" xfId="466" applyNumberFormat="1" applyFont="1" applyFill="1" applyBorder="1" applyAlignment="1" applyProtection="1">
      <alignment horizontal="center" vertical="center" wrapText="1"/>
      <protection/>
    </xf>
    <xf numFmtId="0" fontId="40" fillId="48" borderId="0" xfId="460" applyNumberFormat="1" applyFont="1" applyFill="1" applyBorder="1" applyAlignment="1" applyProtection="1">
      <alignment vertical="center" wrapText="1"/>
      <protection/>
    </xf>
    <xf numFmtId="0" fontId="40" fillId="0" borderId="0" xfId="458" applyFont="1" applyBorder="1" applyAlignment="1" applyProtection="1">
      <alignment horizontal="center" vertical="center" wrapText="1"/>
      <protection/>
    </xf>
    <xf numFmtId="0" fontId="40" fillId="48" borderId="0" xfId="458" applyFont="1" applyFill="1" applyBorder="1" applyAlignment="1" applyProtection="1">
      <alignment horizontal="center" vertical="center" wrapText="1"/>
      <protection/>
    </xf>
    <xf numFmtId="0" fontId="51" fillId="0" borderId="0" xfId="458" applyFont="1" applyFill="1" applyBorder="1" applyAlignment="1" applyProtection="1">
      <alignment vertical="center" wrapText="1"/>
      <protection/>
    </xf>
    <xf numFmtId="49" fontId="51" fillId="0" borderId="0" xfId="466" applyNumberFormat="1" applyFont="1" applyFill="1" applyBorder="1" applyAlignment="1" applyProtection="1">
      <alignment horizontal="left" vertical="center" wrapText="1"/>
      <protection/>
    </xf>
    <xf numFmtId="49" fontId="40" fillId="48" borderId="27" xfId="466" applyNumberFormat="1" applyFont="1" applyFill="1" applyBorder="1" applyAlignment="1" applyProtection="1">
      <alignment horizontal="center" vertical="center" wrapText="1"/>
      <protection/>
    </xf>
    <xf numFmtId="49" fontId="40" fillId="48" borderId="18" xfId="466" applyNumberFormat="1" applyFont="1" applyFill="1" applyBorder="1" applyAlignment="1" applyProtection="1">
      <alignment horizontal="center" vertical="center" wrapText="1"/>
      <protection/>
    </xf>
    <xf numFmtId="0" fontId="40" fillId="48" borderId="29" xfId="460" applyFont="1" applyFill="1" applyBorder="1" applyAlignment="1" applyProtection="1">
      <alignment vertical="center" wrapText="1"/>
      <protection/>
    </xf>
    <xf numFmtId="0" fontId="40" fillId="48" borderId="30" xfId="460" applyFont="1" applyFill="1" applyBorder="1" applyAlignment="1" applyProtection="1">
      <alignment vertical="center" wrapText="1"/>
      <protection/>
    </xf>
    <xf numFmtId="0" fontId="40" fillId="48" borderId="30" xfId="460" applyFont="1" applyFill="1" applyBorder="1" applyAlignment="1" applyProtection="1">
      <alignment horizontal="center" vertical="center" wrapText="1"/>
      <protection/>
    </xf>
    <xf numFmtId="0" fontId="40" fillId="0" borderId="0" xfId="458" applyFont="1" applyFill="1" applyAlignment="1" applyProtection="1">
      <alignment horizontal="center" vertical="center" wrapText="1"/>
      <protection/>
    </xf>
    <xf numFmtId="0" fontId="40" fillId="0" borderId="0" xfId="458" applyFont="1" applyAlignment="1" applyProtection="1">
      <alignment horizontal="center" vertical="center" wrapText="1"/>
      <protection/>
    </xf>
    <xf numFmtId="0" fontId="40" fillId="0" borderId="0" xfId="458" applyFont="1" applyFill="1" applyAlignment="1" applyProtection="1">
      <alignment vertical="center" wrapText="1"/>
      <protection/>
    </xf>
    <xf numFmtId="0" fontId="49" fillId="48" borderId="21" xfId="462" applyNumberFormat="1" applyFont="1" applyFill="1" applyBorder="1" applyAlignment="1" applyProtection="1">
      <alignment horizontal="center" vertical="center" wrapText="1"/>
      <protection/>
    </xf>
    <xf numFmtId="0" fontId="51" fillId="0" borderId="0" xfId="458" applyFont="1" applyAlignment="1" applyProtection="1">
      <alignment vertical="center" wrapText="1"/>
      <protection/>
    </xf>
    <xf numFmtId="0" fontId="51" fillId="0" borderId="0" xfId="458" applyFont="1" applyAlignment="1" applyProtection="1">
      <alignment horizontal="center" vertical="center" wrapText="1"/>
      <protection/>
    </xf>
    <xf numFmtId="0" fontId="40" fillId="48" borderId="0" xfId="466" applyNumberFormat="1" applyFont="1" applyFill="1" applyBorder="1" applyAlignment="1" applyProtection="1">
      <alignment horizontal="center" vertical="center" wrapText="1"/>
      <protection/>
    </xf>
    <xf numFmtId="0" fontId="44" fillId="49" borderId="28" xfId="460" applyFont="1" applyFill="1" applyBorder="1" applyAlignment="1" applyProtection="1">
      <alignment horizontal="center" vertical="center" wrapText="1"/>
      <protection locked="0"/>
    </xf>
    <xf numFmtId="0" fontId="40" fillId="48" borderId="31" xfId="460" applyFont="1" applyFill="1" applyBorder="1" applyAlignment="1" applyProtection="1">
      <alignment horizontal="center" vertical="center" wrapText="1"/>
      <protection/>
    </xf>
    <xf numFmtId="0" fontId="40" fillId="48" borderId="18" xfId="460" applyFont="1" applyFill="1" applyBorder="1" applyAlignment="1" applyProtection="1">
      <alignment horizontal="center" vertical="center" wrapText="1"/>
      <protection/>
    </xf>
    <xf numFmtId="49" fontId="40" fillId="0" borderId="0" xfId="455" applyNumberFormat="1" applyProtection="1">
      <alignment vertical="top"/>
      <protection/>
    </xf>
    <xf numFmtId="0" fontId="53" fillId="0" borderId="0" xfId="458" applyFont="1" applyAlignment="1" applyProtection="1">
      <alignment vertical="center" wrapText="1"/>
      <protection/>
    </xf>
    <xf numFmtId="49" fontId="51" fillId="0" borderId="0" xfId="466" applyNumberFormat="1" applyFont="1" applyAlignment="1" applyProtection="1">
      <alignment horizontal="center" vertical="center" wrapText="1"/>
      <protection/>
    </xf>
    <xf numFmtId="49" fontId="51" fillId="0" borderId="0" xfId="466" applyNumberFormat="1" applyFont="1" applyAlignment="1" applyProtection="1">
      <alignment horizontal="center" vertical="center"/>
      <protection/>
    </xf>
    <xf numFmtId="49" fontId="40" fillId="48" borderId="32" xfId="466" applyNumberFormat="1" applyFont="1" applyFill="1" applyBorder="1" applyAlignment="1" applyProtection="1">
      <alignment horizontal="center" vertical="center" wrapText="1"/>
      <protection/>
    </xf>
    <xf numFmtId="49" fontId="40" fillId="48" borderId="33" xfId="466" applyNumberFormat="1" applyFont="1" applyFill="1" applyBorder="1" applyAlignment="1" applyProtection="1">
      <alignment horizontal="center" vertical="center" wrapText="1"/>
      <protection/>
    </xf>
    <xf numFmtId="0" fontId="40" fillId="48" borderId="34" xfId="466" applyNumberFormat="1" applyFont="1" applyFill="1" applyBorder="1" applyAlignment="1" applyProtection="1">
      <alignment horizontal="center" vertical="center" wrapText="1"/>
      <protection/>
    </xf>
    <xf numFmtId="0" fontId="40" fillId="48" borderId="24" xfId="466" applyNumberFormat="1" applyFont="1" applyFill="1" applyBorder="1" applyAlignment="1" applyProtection="1">
      <alignment horizontal="center" vertical="center" wrapText="1"/>
      <protection/>
    </xf>
    <xf numFmtId="0" fontId="40" fillId="48" borderId="35" xfId="466" applyNumberFormat="1" applyFont="1" applyFill="1" applyBorder="1" applyAlignment="1" applyProtection="1">
      <alignment horizontal="center" vertical="center" wrapText="1"/>
      <protection/>
    </xf>
    <xf numFmtId="49" fontId="40" fillId="48" borderId="24" xfId="466" applyNumberFormat="1" applyFont="1" applyFill="1" applyBorder="1" applyAlignment="1" applyProtection="1">
      <alignment horizontal="center" vertical="center" wrapText="1"/>
      <protection/>
    </xf>
    <xf numFmtId="0" fontId="40" fillId="48" borderId="32" xfId="458" applyFont="1" applyFill="1" applyBorder="1" applyAlignment="1" applyProtection="1">
      <alignment horizontal="center" vertical="center" wrapText="1"/>
      <protection/>
    </xf>
    <xf numFmtId="49" fontId="40" fillId="49" borderId="36" xfId="466" applyNumberFormat="1" applyFont="1" applyFill="1" applyBorder="1" applyAlignment="1" applyProtection="1">
      <alignment horizontal="center" vertical="center" wrapText="1"/>
      <protection locked="0"/>
    </xf>
    <xf numFmtId="49" fontId="40" fillId="49" borderId="37" xfId="466" applyNumberFormat="1" applyFont="1" applyFill="1" applyBorder="1" applyAlignment="1" applyProtection="1">
      <alignment horizontal="center" vertical="center" wrapText="1"/>
      <protection locked="0"/>
    </xf>
    <xf numFmtId="49" fontId="40" fillId="49" borderId="37" xfId="460" applyNumberFormat="1" applyFont="1" applyFill="1" applyBorder="1" applyAlignment="1" applyProtection="1">
      <alignment horizontal="center" vertical="center" wrapText="1"/>
      <protection locked="0"/>
    </xf>
    <xf numFmtId="49" fontId="50" fillId="0" borderId="0" xfId="340" applyNumberFormat="1" applyFont="1" applyAlignment="1" applyProtection="1">
      <alignment horizontal="center" vertical="center"/>
      <protection/>
    </xf>
    <xf numFmtId="49" fontId="40" fillId="32" borderId="38" xfId="466" applyNumberFormat="1" applyFont="1" applyFill="1" applyBorder="1" applyAlignment="1" applyProtection="1">
      <alignment horizontal="center" vertical="center" wrapText="1"/>
      <protection locked="0"/>
    </xf>
    <xf numFmtId="49" fontId="40" fillId="32" borderId="39" xfId="466" applyNumberFormat="1" applyFont="1" applyFill="1" applyBorder="1" applyAlignment="1" applyProtection="1">
      <alignment horizontal="center" vertical="center" wrapText="1"/>
      <protection locked="0"/>
    </xf>
    <xf numFmtId="49" fontId="40" fillId="32" borderId="40" xfId="466" applyNumberFormat="1" applyFont="1" applyFill="1" applyBorder="1" applyAlignment="1" applyProtection="1">
      <alignment horizontal="center" vertical="center" wrapText="1"/>
      <protection locked="0"/>
    </xf>
    <xf numFmtId="14" fontId="51" fillId="0" borderId="0" xfId="466" applyNumberFormat="1" applyFont="1" applyFill="1" applyBorder="1" applyAlignment="1" applyProtection="1">
      <alignment horizontal="center" vertical="center" wrapText="1"/>
      <protection/>
    </xf>
    <xf numFmtId="49" fontId="40" fillId="0" borderId="0" xfId="456" applyProtection="1">
      <alignment vertical="top"/>
      <protection/>
    </xf>
    <xf numFmtId="49" fontId="40" fillId="0" borderId="0" xfId="456" applyBorder="1" applyProtection="1">
      <alignment vertical="top"/>
      <protection/>
    </xf>
    <xf numFmtId="49" fontId="40" fillId="48" borderId="25" xfId="456" applyFill="1" applyBorder="1" applyProtection="1">
      <alignment vertical="top"/>
      <protection/>
    </xf>
    <xf numFmtId="49" fontId="40" fillId="48" borderId="26" xfId="456" applyFill="1" applyBorder="1" applyProtection="1">
      <alignment vertical="top"/>
      <protection/>
    </xf>
    <xf numFmtId="49" fontId="40" fillId="48" borderId="27" xfId="456" applyFill="1" applyBorder="1" applyProtection="1">
      <alignment vertical="top"/>
      <protection/>
    </xf>
    <xf numFmtId="49" fontId="40" fillId="48" borderId="0" xfId="456" applyFill="1" applyBorder="1" applyProtection="1">
      <alignment vertical="top"/>
      <protection/>
    </xf>
    <xf numFmtId="0" fontId="49" fillId="48" borderId="0" xfId="462" applyNumberFormat="1" applyFont="1" applyFill="1" applyBorder="1" applyAlignment="1" applyProtection="1">
      <alignment horizontal="center" vertical="center" wrapText="1"/>
      <protection/>
    </xf>
    <xf numFmtId="49" fontId="40" fillId="48" borderId="21" xfId="456" applyFill="1" applyBorder="1" applyProtection="1">
      <alignment vertical="top"/>
      <protection/>
    </xf>
    <xf numFmtId="49" fontId="40" fillId="48" borderId="29" xfId="456" applyFill="1" applyBorder="1" applyProtection="1">
      <alignment vertical="top"/>
      <protection/>
    </xf>
    <xf numFmtId="49" fontId="40" fillId="48" borderId="30" xfId="456" applyFill="1" applyBorder="1" applyProtection="1">
      <alignment vertical="top"/>
      <protection/>
    </xf>
    <xf numFmtId="49" fontId="40" fillId="48" borderId="41" xfId="456" applyFill="1" applyBorder="1" applyProtection="1">
      <alignment vertical="top"/>
      <protection/>
    </xf>
    <xf numFmtId="49" fontId="40" fillId="0" borderId="0" xfId="454" applyFont="1" applyProtection="1">
      <alignment vertical="top"/>
      <protection/>
    </xf>
    <xf numFmtId="49" fontId="40" fillId="0" borderId="0" xfId="454" applyFont="1" applyAlignment="1" applyProtection="1">
      <alignment horizontal="center" vertical="top"/>
      <protection/>
    </xf>
    <xf numFmtId="0" fontId="40" fillId="0" borderId="0" xfId="464" applyFont="1" applyAlignment="1" applyProtection="1">
      <alignment horizontal="center" vertical="center"/>
      <protection/>
    </xf>
    <xf numFmtId="49" fontId="44" fillId="48" borderId="17" xfId="454" applyFont="1" applyFill="1" applyBorder="1" applyAlignment="1" applyProtection="1">
      <alignment horizontal="center" vertical="center"/>
      <protection/>
    </xf>
    <xf numFmtId="49" fontId="44" fillId="48" borderId="42" xfId="454" applyFont="1" applyFill="1" applyBorder="1" applyAlignment="1" applyProtection="1">
      <alignment horizontal="center" vertical="center"/>
      <protection/>
    </xf>
    <xf numFmtId="49" fontId="44" fillId="48" borderId="43" xfId="454" applyFont="1" applyFill="1" applyBorder="1" applyAlignment="1" applyProtection="1">
      <alignment horizontal="center" vertical="center"/>
      <protection/>
    </xf>
    <xf numFmtId="49" fontId="40" fillId="0" borderId="0" xfId="454" applyProtection="1">
      <alignment vertical="top"/>
      <protection/>
    </xf>
    <xf numFmtId="49" fontId="44" fillId="0" borderId="0" xfId="454" applyFont="1" applyProtection="1">
      <alignment vertical="top"/>
      <protection/>
    </xf>
    <xf numFmtId="0" fontId="56" fillId="50" borderId="44" xfId="461" applyFont="1" applyFill="1" applyBorder="1" applyProtection="1">
      <alignment/>
      <protection/>
    </xf>
    <xf numFmtId="0" fontId="56" fillId="50" borderId="45" xfId="461" applyFont="1" applyFill="1" applyBorder="1" applyProtection="1">
      <alignment/>
      <protection/>
    </xf>
    <xf numFmtId="0" fontId="55" fillId="50" borderId="45" xfId="340" applyFont="1" applyFill="1" applyBorder="1" applyAlignment="1" applyProtection="1">
      <alignment vertical="center"/>
      <protection/>
    </xf>
    <xf numFmtId="0" fontId="56" fillId="50" borderId="39" xfId="461" applyFont="1" applyFill="1" applyBorder="1" applyAlignment="1" applyProtection="1">
      <alignment horizontal="center"/>
      <protection/>
    </xf>
    <xf numFmtId="0" fontId="40" fillId="48" borderId="46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0" fillId="48" borderId="25" xfId="0" applyFont="1" applyFill="1" applyBorder="1" applyAlignment="1" applyProtection="1">
      <alignment/>
      <protection/>
    </xf>
    <xf numFmtId="0" fontId="40" fillId="48" borderId="26" xfId="0" applyFont="1" applyFill="1" applyBorder="1" applyAlignment="1" applyProtection="1">
      <alignment/>
      <protection/>
    </xf>
    <xf numFmtId="0" fontId="40" fillId="48" borderId="47" xfId="0" applyFont="1" applyFill="1" applyBorder="1" applyAlignment="1" applyProtection="1">
      <alignment/>
      <protection/>
    </xf>
    <xf numFmtId="0" fontId="40" fillId="48" borderId="27" xfId="0" applyFont="1" applyFill="1" applyBorder="1" applyAlignment="1" applyProtection="1">
      <alignment/>
      <protection/>
    </xf>
    <xf numFmtId="0" fontId="44" fillId="48" borderId="0" xfId="0" applyFont="1" applyFill="1" applyBorder="1" applyAlignment="1" applyProtection="1">
      <alignment horizontal="center" wrapText="1"/>
      <protection/>
    </xf>
    <xf numFmtId="0" fontId="44" fillId="48" borderId="21" xfId="0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48" borderId="27" xfId="0" applyFont="1" applyFill="1" applyBorder="1" applyAlignment="1" applyProtection="1">
      <alignment wrapText="1"/>
      <protection/>
    </xf>
    <xf numFmtId="0" fontId="44" fillId="48" borderId="21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wrapText="1"/>
      <protection/>
    </xf>
    <xf numFmtId="0" fontId="44" fillId="48" borderId="33" xfId="0" applyFont="1" applyFill="1" applyBorder="1" applyAlignment="1" applyProtection="1">
      <alignment horizontal="center" vertical="center" wrapText="1"/>
      <protection/>
    </xf>
    <xf numFmtId="0" fontId="44" fillId="48" borderId="48" xfId="0" applyFont="1" applyFill="1" applyBorder="1" applyAlignment="1" applyProtection="1">
      <alignment horizontal="center" vertical="center" wrapText="1"/>
      <protection/>
    </xf>
    <xf numFmtId="0" fontId="44" fillId="48" borderId="28" xfId="0" applyFont="1" applyFill="1" applyBorder="1" applyAlignment="1" applyProtection="1">
      <alignment horizontal="center" vertical="center" wrapText="1"/>
      <protection/>
    </xf>
    <xf numFmtId="0" fontId="54" fillId="48" borderId="49" xfId="0" applyFont="1" applyFill="1" applyBorder="1" applyAlignment="1" applyProtection="1">
      <alignment horizontal="center" vertical="center" wrapText="1"/>
      <protection/>
    </xf>
    <xf numFmtId="0" fontId="54" fillId="48" borderId="50" xfId="0" applyFont="1" applyFill="1" applyBorder="1" applyAlignment="1" applyProtection="1">
      <alignment horizontal="center" vertical="center" wrapText="1"/>
      <protection/>
    </xf>
    <xf numFmtId="0" fontId="54" fillId="48" borderId="51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48" borderId="27" xfId="0" applyFont="1" applyFill="1" applyBorder="1" applyAlignment="1" applyProtection="1">
      <alignment horizontal="right" vertical="top"/>
      <protection/>
    </xf>
    <xf numFmtId="0" fontId="40" fillId="48" borderId="52" xfId="0" applyFont="1" applyFill="1" applyBorder="1" applyAlignment="1" applyProtection="1">
      <alignment horizontal="center" vertical="center"/>
      <protection/>
    </xf>
    <xf numFmtId="0" fontId="40" fillId="48" borderId="53" xfId="0" applyFont="1" applyFill="1" applyBorder="1" applyAlignment="1" applyProtection="1">
      <alignment vertical="center" wrapText="1"/>
      <protection/>
    </xf>
    <xf numFmtId="0" fontId="40" fillId="48" borderId="21" xfId="0" applyFont="1" applyFill="1" applyBorder="1" applyAlignment="1" applyProtection="1">
      <alignment/>
      <protection/>
    </xf>
    <xf numFmtId="0" fontId="40" fillId="48" borderId="18" xfId="0" applyFont="1" applyFill="1" applyBorder="1" applyAlignment="1" applyProtection="1">
      <alignment vertical="center" wrapText="1"/>
      <protection/>
    </xf>
    <xf numFmtId="0" fontId="40" fillId="48" borderId="35" xfId="0" applyFont="1" applyFill="1" applyBorder="1" applyAlignment="1" applyProtection="1">
      <alignment horizontal="center" vertical="center"/>
      <protection/>
    </xf>
    <xf numFmtId="0" fontId="40" fillId="48" borderId="32" xfId="0" applyFont="1" applyFill="1" applyBorder="1" applyAlignment="1" applyProtection="1">
      <alignment vertical="center" wrapText="1"/>
      <protection/>
    </xf>
    <xf numFmtId="0" fontId="40" fillId="48" borderId="29" xfId="0" applyFont="1" applyFill="1" applyBorder="1" applyAlignment="1" applyProtection="1">
      <alignment horizontal="right" vertical="top"/>
      <protection/>
    </xf>
    <xf numFmtId="0" fontId="40" fillId="48" borderId="30" xfId="0" applyFont="1" applyFill="1" applyBorder="1" applyAlignment="1" applyProtection="1">
      <alignment horizontal="right" vertical="top"/>
      <protection/>
    </xf>
    <xf numFmtId="0" fontId="40" fillId="48" borderId="30" xfId="0" applyFont="1" applyFill="1" applyBorder="1" applyAlignment="1" applyProtection="1">
      <alignment wrapText="1"/>
      <protection/>
    </xf>
    <xf numFmtId="0" fontId="40" fillId="48" borderId="30" xfId="0" applyFont="1" applyFill="1" applyBorder="1" applyAlignment="1" applyProtection="1">
      <alignment/>
      <protection/>
    </xf>
    <xf numFmtId="0" fontId="40" fillId="48" borderId="41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40" fillId="48" borderId="54" xfId="0" applyFont="1" applyFill="1" applyBorder="1" applyAlignment="1" applyProtection="1">
      <alignment vertical="center" wrapText="1"/>
      <protection/>
    </xf>
    <xf numFmtId="0" fontId="55" fillId="48" borderId="0" xfId="340" applyFont="1" applyFill="1" applyAlignment="1" applyProtection="1">
      <alignment/>
      <protection/>
    </xf>
    <xf numFmtId="49" fontId="40" fillId="48" borderId="46" xfId="0" applyNumberFormat="1" applyFont="1" applyFill="1" applyBorder="1" applyAlignment="1" applyProtection="1">
      <alignment horizontal="center" vertical="center"/>
      <protection/>
    </xf>
    <xf numFmtId="0" fontId="40" fillId="48" borderId="55" xfId="0" applyFont="1" applyFill="1" applyBorder="1" applyAlignment="1" applyProtection="1">
      <alignment horizontal="center" vertical="center" wrapText="1"/>
      <protection/>
    </xf>
    <xf numFmtId="4" fontId="40" fillId="4" borderId="40" xfId="0" applyNumberFormat="1" applyFont="1" applyFill="1" applyBorder="1" applyAlignment="1" applyProtection="1">
      <alignment horizontal="center" vertical="center"/>
      <protection/>
    </xf>
    <xf numFmtId="49" fontId="40" fillId="48" borderId="52" xfId="0" applyNumberFormat="1" applyFont="1" applyFill="1" applyBorder="1" applyAlignment="1" applyProtection="1">
      <alignment horizontal="center" vertical="center"/>
      <protection/>
    </xf>
    <xf numFmtId="0" fontId="40" fillId="48" borderId="25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Border="1" applyAlignment="1" applyProtection="1">
      <alignment/>
      <protection/>
    </xf>
    <xf numFmtId="49" fontId="40" fillId="48" borderId="35" xfId="0" applyNumberFormat="1" applyFont="1" applyFill="1" applyBorder="1" applyAlignment="1" applyProtection="1">
      <alignment horizontal="center" vertical="center"/>
      <protection/>
    </xf>
    <xf numFmtId="0" fontId="40" fillId="48" borderId="56" xfId="0" applyFont="1" applyFill="1" applyBorder="1" applyAlignment="1" applyProtection="1">
      <alignment horizontal="center" vertical="center" wrapText="1"/>
      <protection/>
    </xf>
    <xf numFmtId="0" fontId="40" fillId="48" borderId="29" xfId="0" applyFont="1" applyFill="1" applyBorder="1" applyAlignment="1" applyProtection="1">
      <alignment/>
      <protection/>
    </xf>
    <xf numFmtId="4" fontId="40" fillId="32" borderId="40" xfId="0" applyNumberFormat="1" applyFont="1" applyFill="1" applyBorder="1" applyAlignment="1" applyProtection="1">
      <alignment horizontal="center" vertical="center"/>
      <protection locked="0"/>
    </xf>
    <xf numFmtId="4" fontId="40" fillId="32" borderId="57" xfId="0" applyNumberFormat="1" applyFont="1" applyFill="1" applyBorder="1" applyAlignment="1" applyProtection="1">
      <alignment horizontal="center" vertical="center"/>
      <protection locked="0"/>
    </xf>
    <xf numFmtId="49" fontId="40" fillId="32" borderId="57" xfId="0" applyNumberFormat="1" applyFont="1" applyFill="1" applyBorder="1" applyAlignment="1" applyProtection="1">
      <alignment horizontal="center" vertical="center"/>
      <protection locked="0"/>
    </xf>
    <xf numFmtId="4" fontId="40" fillId="32" borderId="58" xfId="0" applyNumberFormat="1" applyFont="1" applyFill="1" applyBorder="1" applyAlignment="1" applyProtection="1">
      <alignment horizontal="center" vertical="center"/>
      <protection locked="0"/>
    </xf>
    <xf numFmtId="3" fontId="40" fillId="32" borderId="40" xfId="0" applyNumberFormat="1" applyFont="1" applyFill="1" applyBorder="1" applyAlignment="1" applyProtection="1">
      <alignment horizontal="center" vertical="center"/>
      <protection locked="0"/>
    </xf>
    <xf numFmtId="4" fontId="40" fillId="32" borderId="37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57" applyProtection="1">
      <alignment vertical="top"/>
      <protection/>
    </xf>
    <xf numFmtId="3" fontId="40" fillId="32" borderId="58" xfId="0" applyNumberFormat="1" applyFont="1" applyFill="1" applyBorder="1" applyAlignment="1" applyProtection="1">
      <alignment horizontal="center" vertical="center"/>
      <protection locked="0"/>
    </xf>
    <xf numFmtId="0" fontId="40" fillId="7" borderId="24" xfId="0" applyFont="1" applyFill="1" applyBorder="1" applyAlignment="1" applyProtection="1">
      <alignment horizontal="center" vertical="center"/>
      <protection/>
    </xf>
    <xf numFmtId="0" fontId="40" fillId="7" borderId="59" xfId="0" applyNumberFormat="1" applyFont="1" applyFill="1" applyBorder="1" applyAlignment="1" applyProtection="1">
      <alignment horizontal="left" vertical="center" wrapText="1"/>
      <protection/>
    </xf>
    <xf numFmtId="0" fontId="55" fillId="30" borderId="36" xfId="340" applyFont="1" applyFill="1" applyBorder="1" applyAlignment="1" applyProtection="1">
      <alignment horizontal="center" vertical="center"/>
      <protection/>
    </xf>
    <xf numFmtId="0" fontId="40" fillId="48" borderId="18" xfId="0" applyNumberFormat="1" applyFont="1" applyFill="1" applyBorder="1" applyAlignment="1" applyProtection="1">
      <alignment horizontal="left" vertical="center" wrapText="1"/>
      <protection/>
    </xf>
    <xf numFmtId="0" fontId="55" fillId="30" borderId="40" xfId="340" applyFont="1" applyFill="1" applyBorder="1" applyAlignment="1" applyProtection="1">
      <alignment horizontal="center" vertical="center"/>
      <protection/>
    </xf>
    <xf numFmtId="0" fontId="40" fillId="7" borderId="46" xfId="0" applyFont="1" applyFill="1" applyBorder="1" applyAlignment="1" applyProtection="1">
      <alignment horizontal="center" vertical="center"/>
      <protection/>
    </xf>
    <xf numFmtId="0" fontId="40" fillId="7" borderId="18" xfId="0" applyNumberFormat="1" applyFont="1" applyFill="1" applyBorder="1" applyAlignment="1" applyProtection="1">
      <alignment horizontal="left" vertical="center" wrapText="1"/>
      <protection/>
    </xf>
    <xf numFmtId="0" fontId="40" fillId="7" borderId="35" xfId="0" applyFont="1" applyFill="1" applyBorder="1" applyAlignment="1" applyProtection="1">
      <alignment horizontal="center" vertical="center"/>
      <protection/>
    </xf>
    <xf numFmtId="0" fontId="55" fillId="30" borderId="37" xfId="340" applyFont="1" applyFill="1" applyBorder="1" applyAlignment="1" applyProtection="1">
      <alignment horizontal="center" vertical="center"/>
      <protection/>
    </xf>
    <xf numFmtId="0" fontId="55" fillId="0" borderId="0" xfId="340" applyFont="1" applyAlignment="1" applyProtection="1">
      <alignment/>
      <protection/>
    </xf>
    <xf numFmtId="0" fontId="0" fillId="48" borderId="60" xfId="0" applyFill="1" applyBorder="1" applyAlignment="1">
      <alignment/>
    </xf>
    <xf numFmtId="0" fontId="55" fillId="48" borderId="60" xfId="340" applyFont="1" applyFill="1" applyBorder="1" applyAlignment="1" applyProtection="1">
      <alignment horizontal="center" vertical="center"/>
      <protection/>
    </xf>
    <xf numFmtId="0" fontId="57" fillId="0" borderId="0" xfId="0" applyFont="1" applyFill="1" applyBorder="1" applyAlignment="1" applyProtection="1">
      <alignment horizontal="center" wrapText="1"/>
      <protection/>
    </xf>
    <xf numFmtId="0" fontId="44" fillId="51" borderId="0" xfId="0" applyFont="1" applyFill="1" applyBorder="1" applyAlignment="1" applyProtection="1">
      <alignment horizontal="center" vertical="center" wrapText="1"/>
      <protection/>
    </xf>
    <xf numFmtId="0" fontId="44" fillId="48" borderId="0" xfId="0" applyFont="1" applyFill="1" applyBorder="1" applyAlignment="1" applyProtection="1">
      <alignment horizontal="center" vertical="center" wrapText="1"/>
      <protection/>
    </xf>
    <xf numFmtId="0" fontId="54" fillId="48" borderId="0" xfId="0" applyFont="1" applyFill="1" applyBorder="1" applyAlignment="1" applyProtection="1">
      <alignment horizontal="center" vertical="center" wrapText="1"/>
      <protection/>
    </xf>
    <xf numFmtId="0" fontId="40" fillId="0" borderId="18" xfId="0" applyFont="1" applyFill="1" applyBorder="1" applyAlignment="1" applyProtection="1">
      <alignment vertical="center" wrapText="1"/>
      <protection/>
    </xf>
    <xf numFmtId="49" fontId="40" fillId="32" borderId="55" xfId="0" applyNumberFormat="1" applyFont="1" applyFill="1" applyBorder="1" applyAlignment="1" applyProtection="1">
      <alignment horizontal="center" vertical="center"/>
      <protection locked="0"/>
    </xf>
    <xf numFmtId="0" fontId="40" fillId="0" borderId="18" xfId="0" applyFont="1" applyFill="1" applyBorder="1" applyAlignment="1" applyProtection="1">
      <alignment horizontal="left" vertical="center" wrapText="1" indent="2"/>
      <protection/>
    </xf>
    <xf numFmtId="2" fontId="40" fillId="32" borderId="55" xfId="0" applyNumberFormat="1" applyFont="1" applyFill="1" applyBorder="1" applyAlignment="1" applyProtection="1">
      <alignment horizontal="center" vertical="center"/>
      <protection locked="0"/>
    </xf>
    <xf numFmtId="0" fontId="40" fillId="48" borderId="18" xfId="0" applyFont="1" applyFill="1" applyBorder="1" applyAlignment="1" applyProtection="1">
      <alignment horizontal="left" vertical="center" wrapText="1" indent="1"/>
      <protection/>
    </xf>
    <xf numFmtId="0" fontId="40" fillId="0" borderId="0" xfId="0" applyFont="1" applyFill="1" applyAlignment="1" applyProtection="1">
      <alignment/>
      <protection/>
    </xf>
    <xf numFmtId="0" fontId="56" fillId="50" borderId="0" xfId="461" applyFont="1" applyFill="1" applyBorder="1" applyAlignment="1" applyProtection="1">
      <alignment horizontal="center"/>
      <protection/>
    </xf>
    <xf numFmtId="49" fontId="40" fillId="48" borderId="61" xfId="0" applyNumberFormat="1" applyFont="1" applyFill="1" applyBorder="1" applyAlignment="1" applyProtection="1">
      <alignment horizontal="center" vertical="center"/>
      <protection/>
    </xf>
    <xf numFmtId="0" fontId="40" fillId="48" borderId="49" xfId="0" applyFont="1" applyFill="1" applyBorder="1" applyAlignment="1" applyProtection="1">
      <alignment horizontal="center" vertical="center"/>
      <protection/>
    </xf>
    <xf numFmtId="0" fontId="40" fillId="48" borderId="50" xfId="0" applyFont="1" applyFill="1" applyBorder="1" applyAlignment="1" applyProtection="1">
      <alignment vertical="center" wrapText="1"/>
      <protection/>
    </xf>
    <xf numFmtId="0" fontId="40" fillId="48" borderId="61" xfId="0" applyFont="1" applyFill="1" applyBorder="1" applyAlignment="1" applyProtection="1">
      <alignment horizontal="center" vertical="center"/>
      <protection/>
    </xf>
    <xf numFmtId="49" fontId="40" fillId="32" borderId="55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32" borderId="30" xfId="0" applyNumberFormat="1" applyFont="1" applyFill="1" applyBorder="1" applyAlignment="1" applyProtection="1">
      <alignment horizontal="center" vertical="center"/>
      <protection locked="0"/>
    </xf>
    <xf numFmtId="49" fontId="40" fillId="32" borderId="45" xfId="0" applyNumberFormat="1" applyFont="1" applyFill="1" applyBorder="1" applyAlignment="1" applyProtection="1">
      <alignment horizontal="center" vertical="center"/>
      <protection locked="0"/>
    </xf>
    <xf numFmtId="2" fontId="40" fillId="32" borderId="45" xfId="0" applyNumberFormat="1" applyFont="1" applyFill="1" applyBorder="1" applyAlignment="1" applyProtection="1">
      <alignment horizontal="center" vertical="center"/>
      <protection locked="0"/>
    </xf>
    <xf numFmtId="4" fontId="40" fillId="4" borderId="55" xfId="0" applyNumberFormat="1" applyFont="1" applyFill="1" applyBorder="1" applyAlignment="1" applyProtection="1">
      <alignment horizontal="center" vertical="center"/>
      <protection/>
    </xf>
    <xf numFmtId="4" fontId="40" fillId="32" borderId="45" xfId="0" applyNumberFormat="1" applyFont="1" applyFill="1" applyBorder="1" applyAlignment="1" applyProtection="1">
      <alignment horizontal="center" vertical="center"/>
      <protection locked="0"/>
    </xf>
    <xf numFmtId="0" fontId="40" fillId="49" borderId="54" xfId="0" applyFont="1" applyFill="1" applyBorder="1" applyAlignment="1" applyProtection="1">
      <alignment horizontal="left" vertical="center" wrapText="1" indent="1"/>
      <protection locked="0"/>
    </xf>
    <xf numFmtId="4" fontId="40" fillId="4" borderId="25" xfId="0" applyNumberFormat="1" applyFont="1" applyFill="1" applyBorder="1" applyAlignment="1" applyProtection="1">
      <alignment horizontal="center" vertical="center"/>
      <protection/>
    </xf>
    <xf numFmtId="0" fontId="56" fillId="50" borderId="45" xfId="461" applyFont="1" applyFill="1" applyBorder="1" applyAlignment="1" applyProtection="1">
      <alignment horizontal="center"/>
      <protection/>
    </xf>
    <xf numFmtId="4" fontId="40" fillId="4" borderId="29" xfId="0" applyNumberFormat="1" applyFont="1" applyFill="1" applyBorder="1" applyAlignment="1" applyProtection="1">
      <alignment horizontal="center" vertical="center"/>
      <protection/>
    </xf>
    <xf numFmtId="4" fontId="40" fillId="32" borderId="26" xfId="0" applyNumberFormat="1" applyFont="1" applyFill="1" applyBorder="1" applyAlignment="1" applyProtection="1">
      <alignment horizontal="center" vertical="center"/>
      <protection locked="0"/>
    </xf>
    <xf numFmtId="4" fontId="40" fillId="4" borderId="56" xfId="0" applyNumberFormat="1" applyFont="1" applyFill="1" applyBorder="1" applyAlignment="1" applyProtection="1">
      <alignment horizontal="center" vertical="center"/>
      <protection/>
    </xf>
    <xf numFmtId="0" fontId="40" fillId="48" borderId="0" xfId="0" applyFont="1" applyFill="1" applyBorder="1" applyAlignment="1" applyProtection="1">
      <alignment/>
      <protection/>
    </xf>
    <xf numFmtId="49" fontId="40" fillId="0" borderId="46" xfId="0" applyNumberFormat="1" applyFont="1" applyFill="1" applyBorder="1" applyAlignment="1" applyProtection="1">
      <alignment horizontal="center" vertical="center"/>
      <protection/>
    </xf>
    <xf numFmtId="49" fontId="40" fillId="0" borderId="52" xfId="0" applyNumberFormat="1" applyFont="1" applyFill="1" applyBorder="1" applyAlignment="1" applyProtection="1">
      <alignment horizontal="center" vertical="center"/>
      <protection/>
    </xf>
    <xf numFmtId="49" fontId="40" fillId="0" borderId="61" xfId="0" applyNumberFormat="1" applyFont="1" applyFill="1" applyBorder="1" applyAlignment="1" applyProtection="1">
      <alignment horizontal="center" vertical="center"/>
      <protection/>
    </xf>
    <xf numFmtId="49" fontId="40" fillId="0" borderId="35" xfId="0" applyNumberFormat="1" applyFont="1" applyFill="1" applyBorder="1" applyAlignment="1" applyProtection="1">
      <alignment horizontal="center" vertical="center"/>
      <protection/>
    </xf>
    <xf numFmtId="0" fontId="40" fillId="48" borderId="45" xfId="0" applyFont="1" applyFill="1" applyBorder="1" applyAlignment="1" applyProtection="1">
      <alignment/>
      <protection/>
    </xf>
    <xf numFmtId="0" fontId="40" fillId="0" borderId="30" xfId="0" applyFont="1" applyBorder="1" applyAlignment="1" applyProtection="1">
      <alignment/>
      <protection/>
    </xf>
    <xf numFmtId="0" fontId="54" fillId="48" borderId="33" xfId="0" applyFont="1" applyFill="1" applyBorder="1" applyAlignment="1" applyProtection="1">
      <alignment horizontal="center" vertical="center" wrapText="1"/>
      <protection/>
    </xf>
    <xf numFmtId="0" fontId="54" fillId="48" borderId="48" xfId="0" applyFont="1" applyFill="1" applyBorder="1" applyAlignment="1" applyProtection="1">
      <alignment horizontal="center" vertical="center" wrapText="1"/>
      <protection/>
    </xf>
    <xf numFmtId="0" fontId="40" fillId="48" borderId="33" xfId="460" applyFont="1" applyFill="1" applyBorder="1" applyAlignment="1" applyProtection="1">
      <alignment horizontal="center" vertical="center" wrapText="1"/>
      <protection/>
    </xf>
    <xf numFmtId="0" fontId="40" fillId="48" borderId="0" xfId="458" applyFont="1" applyFill="1" applyBorder="1" applyAlignment="1" applyProtection="1">
      <alignment vertical="center" wrapText="1"/>
      <protection/>
    </xf>
    <xf numFmtId="0" fontId="40" fillId="51" borderId="47" xfId="458" applyFont="1" applyFill="1" applyBorder="1" applyAlignment="1" applyProtection="1">
      <alignment vertical="center" wrapText="1"/>
      <protection/>
    </xf>
    <xf numFmtId="0" fontId="40" fillId="51" borderId="21" xfId="458" applyFont="1" applyFill="1" applyBorder="1" applyAlignment="1" applyProtection="1">
      <alignment vertical="center" wrapText="1"/>
      <protection/>
    </xf>
    <xf numFmtId="0" fontId="40" fillId="51" borderId="41" xfId="458" applyFont="1" applyFill="1" applyBorder="1" applyAlignment="1" applyProtection="1">
      <alignment vertical="center" wrapText="1"/>
      <protection/>
    </xf>
    <xf numFmtId="49" fontId="40" fillId="48" borderId="0" xfId="466" applyNumberFormat="1" applyFont="1" applyFill="1" applyBorder="1" applyAlignment="1" applyProtection="1">
      <alignment horizontal="center" vertical="center" wrapText="1"/>
      <protection/>
    </xf>
    <xf numFmtId="0" fontId="44" fillId="48" borderId="42" xfId="438" applyFont="1" applyFill="1" applyBorder="1" applyAlignment="1" applyProtection="1">
      <alignment horizontal="center" vertical="center" wrapText="1"/>
      <protection/>
    </xf>
    <xf numFmtId="49" fontId="40" fillId="32" borderId="40" xfId="438" applyNumberFormat="1" applyFont="1" applyFill="1" applyBorder="1" applyAlignment="1" applyProtection="1">
      <alignment vertical="center" wrapText="1"/>
      <protection locked="0"/>
    </xf>
    <xf numFmtId="14" fontId="40" fillId="32" borderId="18" xfId="438" applyNumberFormat="1" applyFont="1" applyFill="1" applyBorder="1" applyAlignment="1" applyProtection="1">
      <alignment vertical="center" wrapText="1"/>
      <protection locked="0"/>
    </xf>
    <xf numFmtId="49" fontId="40" fillId="32" borderId="18" xfId="438" applyNumberFormat="1" applyFont="1" applyFill="1" applyBorder="1" applyAlignment="1" applyProtection="1">
      <alignment vertical="center" wrapText="1" shrinkToFit="1" readingOrder="1"/>
      <protection locked="0"/>
    </xf>
    <xf numFmtId="49" fontId="40" fillId="32" borderId="18" xfId="438" applyNumberFormat="1" applyFont="1" applyFill="1" applyBorder="1" applyAlignment="1" applyProtection="1">
      <alignment vertical="center" wrapText="1"/>
      <protection locked="0"/>
    </xf>
    <xf numFmtId="0" fontId="55" fillId="51" borderId="0" xfId="340" applyFont="1" applyFill="1" applyBorder="1" applyAlignment="1" applyProtection="1">
      <alignment/>
      <protection/>
    </xf>
    <xf numFmtId="0" fontId="40" fillId="51" borderId="27" xfId="0" applyFont="1" applyFill="1" applyBorder="1" applyAlignment="1" applyProtection="1">
      <alignment horizontal="right" vertical="top"/>
      <protection/>
    </xf>
    <xf numFmtId="0" fontId="40" fillId="51" borderId="27" xfId="0" applyFont="1" applyFill="1" applyBorder="1" applyAlignment="1" applyProtection="1">
      <alignment/>
      <protection/>
    </xf>
    <xf numFmtId="0" fontId="40" fillId="51" borderId="29" xfId="0" applyFont="1" applyFill="1" applyBorder="1" applyAlignment="1" applyProtection="1">
      <alignment/>
      <protection/>
    </xf>
    <xf numFmtId="0" fontId="40" fillId="51" borderId="30" xfId="0" applyFont="1" applyFill="1" applyBorder="1" applyAlignment="1" applyProtection="1">
      <alignment/>
      <protection/>
    </xf>
    <xf numFmtId="0" fontId="40" fillId="51" borderId="41" xfId="0" applyFont="1" applyFill="1" applyBorder="1" applyAlignment="1" applyProtection="1">
      <alignment/>
      <protection/>
    </xf>
    <xf numFmtId="49" fontId="40" fillId="0" borderId="40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40" xfId="0" applyNumberFormat="1" applyFont="1" applyFill="1" applyBorder="1" applyAlignment="1" applyProtection="1">
      <alignment horizontal="center" vertical="center"/>
      <protection/>
    </xf>
    <xf numFmtId="2" fontId="40" fillId="0" borderId="40" xfId="0" applyNumberFormat="1" applyFont="1" applyFill="1" applyBorder="1" applyAlignment="1" applyProtection="1">
      <alignment horizontal="center" vertical="center"/>
      <protection/>
    </xf>
    <xf numFmtId="49" fontId="56" fillId="50" borderId="44" xfId="461" applyNumberFormat="1" applyFont="1" applyFill="1" applyBorder="1" applyProtection="1">
      <alignment/>
      <protection/>
    </xf>
    <xf numFmtId="3" fontId="40" fillId="32" borderId="51" xfId="0" applyNumberFormat="1" applyFont="1" applyFill="1" applyBorder="1" applyAlignment="1" applyProtection="1">
      <alignment horizontal="center" vertical="center"/>
      <protection locked="0"/>
    </xf>
    <xf numFmtId="0" fontId="40" fillId="49" borderId="28" xfId="458" applyFont="1" applyFill="1" applyBorder="1" applyAlignment="1" applyProtection="1">
      <alignment horizontal="center" vertical="center" wrapText="1"/>
      <protection locked="0"/>
    </xf>
    <xf numFmtId="0" fontId="44" fillId="48" borderId="43" xfId="438" applyFont="1" applyFill="1" applyBorder="1" applyAlignment="1" applyProtection="1">
      <alignment horizontal="center" vertical="center" wrapText="1"/>
      <protection/>
    </xf>
    <xf numFmtId="0" fontId="55" fillId="0" borderId="0" xfId="340" applyFont="1" applyAlignment="1" applyProtection="1">
      <alignment vertical="center"/>
      <protection/>
    </xf>
    <xf numFmtId="49" fontId="44" fillId="32" borderId="45" xfId="0" applyNumberFormat="1" applyFont="1" applyFill="1" applyBorder="1" applyAlignment="1" applyProtection="1">
      <alignment horizontal="center" vertical="center"/>
      <protection locked="0"/>
    </xf>
    <xf numFmtId="0" fontId="55" fillId="48" borderId="21" xfId="340" applyFont="1" applyFill="1" applyBorder="1" applyAlignment="1" applyProtection="1">
      <alignment horizontal="center" vertical="center"/>
      <protection/>
    </xf>
    <xf numFmtId="0" fontId="40" fillId="0" borderId="54" xfId="0" applyFont="1" applyFill="1" applyBorder="1" applyAlignment="1" applyProtection="1">
      <alignment horizontal="left" vertical="center" wrapText="1" indent="1"/>
      <protection/>
    </xf>
    <xf numFmtId="0" fontId="40" fillId="0" borderId="18" xfId="0" applyFont="1" applyFill="1" applyBorder="1" applyAlignment="1" applyProtection="1">
      <alignment horizontal="left" vertical="center" wrapText="1"/>
      <protection/>
    </xf>
    <xf numFmtId="0" fontId="44" fillId="0" borderId="54" xfId="0" applyFont="1" applyFill="1" applyBorder="1" applyAlignment="1" applyProtection="1">
      <alignment horizontal="left" vertical="center" wrapText="1"/>
      <protection/>
    </xf>
    <xf numFmtId="0" fontId="40" fillId="0" borderId="54" xfId="0" applyFont="1" applyFill="1" applyBorder="1" applyAlignment="1" applyProtection="1">
      <alignment horizontal="left" vertical="center" wrapText="1"/>
      <protection/>
    </xf>
    <xf numFmtId="0" fontId="40" fillId="0" borderId="32" xfId="0" applyFont="1" applyFill="1" applyBorder="1" applyAlignment="1" applyProtection="1">
      <alignment horizontal="left" vertical="center" wrapText="1"/>
      <protection/>
    </xf>
    <xf numFmtId="0" fontId="40" fillId="0" borderId="53" xfId="0" applyFont="1" applyFill="1" applyBorder="1" applyAlignment="1" applyProtection="1">
      <alignment horizontal="left" vertical="center" wrapText="1"/>
      <protection/>
    </xf>
    <xf numFmtId="49" fontId="40" fillId="32" borderId="62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63" xfId="0" applyNumberFormat="1" applyFont="1" applyFill="1" applyBorder="1" applyAlignment="1" applyProtection="1">
      <alignment horizontal="center" vertical="center"/>
      <protection/>
    </xf>
    <xf numFmtId="2" fontId="40" fillId="0" borderId="63" xfId="0" applyNumberFormat="1" applyFont="1" applyFill="1" applyBorder="1" applyAlignment="1" applyProtection="1">
      <alignment horizontal="center" vertical="center"/>
      <protection/>
    </xf>
    <xf numFmtId="4" fontId="40" fillId="32" borderId="63" xfId="0" applyNumberFormat="1" applyFont="1" applyFill="1" applyBorder="1" applyAlignment="1" applyProtection="1">
      <alignment horizontal="center" vertical="center"/>
      <protection locked="0"/>
    </xf>
    <xf numFmtId="0" fontId="56" fillId="50" borderId="64" xfId="461" applyFont="1" applyFill="1" applyBorder="1" applyAlignment="1" applyProtection="1">
      <alignment horizontal="center"/>
      <protection/>
    </xf>
    <xf numFmtId="4" fontId="40" fillId="4" borderId="63" xfId="0" applyNumberFormat="1" applyFont="1" applyFill="1" applyBorder="1" applyAlignment="1" applyProtection="1">
      <alignment horizontal="center" vertical="center"/>
      <protection/>
    </xf>
    <xf numFmtId="4" fontId="40" fillId="32" borderId="65" xfId="0" applyNumberFormat="1" applyFont="1" applyFill="1" applyBorder="1" applyAlignment="1" applyProtection="1">
      <alignment horizontal="center" vertical="center"/>
      <protection locked="0"/>
    </xf>
    <xf numFmtId="0" fontId="55" fillId="48" borderId="30" xfId="340" applyFont="1" applyFill="1" applyBorder="1" applyAlignment="1" applyProtection="1">
      <alignment horizontal="center" vertical="center"/>
      <protection/>
    </xf>
    <xf numFmtId="0" fontId="44" fillId="48" borderId="17" xfId="0" applyFont="1" applyFill="1" applyBorder="1" applyAlignment="1" applyProtection="1">
      <alignment horizontal="center" vertical="center" wrapText="1"/>
      <protection/>
    </xf>
    <xf numFmtId="0" fontId="44" fillId="48" borderId="42" xfId="0" applyFont="1" applyFill="1" applyBorder="1" applyAlignment="1" applyProtection="1">
      <alignment horizontal="center" vertical="center" wrapText="1"/>
      <protection/>
    </xf>
    <xf numFmtId="0" fontId="44" fillId="48" borderId="66" xfId="0" applyFont="1" applyFill="1" applyBorder="1" applyAlignment="1" applyProtection="1">
      <alignment horizontal="center" vertical="center" wrapText="1"/>
      <protection/>
    </xf>
    <xf numFmtId="0" fontId="44" fillId="48" borderId="43" xfId="0" applyFont="1" applyFill="1" applyBorder="1" applyAlignment="1" applyProtection="1">
      <alignment horizontal="center" vertical="center" wrapText="1"/>
      <protection/>
    </xf>
    <xf numFmtId="49" fontId="40" fillId="32" borderId="29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0" borderId="58" xfId="0" applyNumberFormat="1" applyFont="1" applyFill="1" applyBorder="1" applyAlignment="1" applyProtection="1">
      <alignment horizontal="center" vertical="center" wrapText="1" shrinkToFit="1"/>
      <protection/>
    </xf>
    <xf numFmtId="0" fontId="54" fillId="48" borderId="28" xfId="0" applyFont="1" applyFill="1" applyBorder="1" applyAlignment="1" applyProtection="1">
      <alignment horizontal="center" vertical="center" wrapText="1"/>
      <protection/>
    </xf>
    <xf numFmtId="0" fontId="49" fillId="48" borderId="45" xfId="462" applyNumberFormat="1" applyFont="1" applyFill="1" applyBorder="1" applyAlignment="1" applyProtection="1">
      <alignment vertical="center" wrapText="1"/>
      <protection/>
    </xf>
    <xf numFmtId="0" fontId="40" fillId="0" borderId="0" xfId="452" applyFont="1" applyAlignment="1" applyProtection="1">
      <alignment wrapText="1"/>
      <protection/>
    </xf>
    <xf numFmtId="0" fontId="40" fillId="48" borderId="27" xfId="452" applyFont="1" applyFill="1" applyBorder="1" applyAlignment="1" applyProtection="1">
      <alignment wrapText="1"/>
      <protection/>
    </xf>
    <xf numFmtId="0" fontId="40" fillId="48" borderId="0" xfId="452" applyFont="1" applyFill="1" applyBorder="1" applyAlignment="1" applyProtection="1">
      <alignment wrapText="1"/>
      <protection/>
    </xf>
    <xf numFmtId="0" fontId="40" fillId="48" borderId="0" xfId="462" applyFont="1" applyFill="1" applyBorder="1" applyAlignment="1" applyProtection="1">
      <alignment wrapText="1"/>
      <protection/>
    </xf>
    <xf numFmtId="0" fontId="40" fillId="48" borderId="21" xfId="462" applyFont="1" applyFill="1" applyBorder="1" applyAlignment="1" applyProtection="1">
      <alignment wrapText="1"/>
      <protection/>
    </xf>
    <xf numFmtId="0" fontId="40" fillId="0" borderId="0" xfId="462" applyFont="1" applyAlignment="1" applyProtection="1">
      <alignment wrapText="1"/>
      <protection/>
    </xf>
    <xf numFmtId="49" fontId="44" fillId="48" borderId="0" xfId="459" applyFont="1" applyFill="1" applyBorder="1" applyAlignment="1" applyProtection="1">
      <alignment horizontal="left" vertical="center" indent="2"/>
      <protection/>
    </xf>
    <xf numFmtId="0" fontId="57" fillId="51" borderId="0" xfId="0" applyFont="1" applyFill="1" applyBorder="1" applyAlignment="1" applyProtection="1">
      <alignment horizontal="center" wrapText="1"/>
      <protection/>
    </xf>
    <xf numFmtId="49" fontId="40" fillId="0" borderId="31" xfId="0" applyNumberFormat="1" applyFont="1" applyFill="1" applyBorder="1" applyAlignment="1" applyProtection="1">
      <alignment horizontal="center" vertical="center"/>
      <protection/>
    </xf>
    <xf numFmtId="2" fontId="40" fillId="0" borderId="31" xfId="0" applyNumberFormat="1" applyFont="1" applyFill="1" applyBorder="1" applyAlignment="1" applyProtection="1">
      <alignment horizontal="center" vertical="center"/>
      <protection/>
    </xf>
    <xf numFmtId="4" fontId="40" fillId="0" borderId="31" xfId="0" applyNumberFormat="1" applyFont="1" applyFill="1" applyBorder="1" applyAlignment="1" applyProtection="1">
      <alignment horizontal="center" vertical="center"/>
      <protection/>
    </xf>
    <xf numFmtId="0" fontId="40" fillId="0" borderId="21" xfId="460" applyFont="1" applyFill="1" applyBorder="1" applyAlignment="1" applyProtection="1">
      <alignment vertical="center" wrapText="1"/>
      <protection/>
    </xf>
    <xf numFmtId="49" fontId="44" fillId="7" borderId="18" xfId="457" applyFont="1" applyFill="1" applyBorder="1" applyAlignment="1" applyProtection="1">
      <alignment horizontal="center" vertical="center" wrapText="1"/>
      <protection/>
    </xf>
    <xf numFmtId="0" fontId="40" fillId="48" borderId="29" xfId="0" applyFont="1" applyFill="1" applyBorder="1" applyAlignment="1" applyProtection="1">
      <alignment horizontal="center" vertical="center" wrapText="1"/>
      <protection/>
    </xf>
    <xf numFmtId="0" fontId="40" fillId="49" borderId="58" xfId="460" applyFont="1" applyFill="1" applyBorder="1" applyAlignment="1" applyProtection="1">
      <alignment horizontal="center" vertical="center" wrapText="1"/>
      <protection locked="0"/>
    </xf>
    <xf numFmtId="49" fontId="44" fillId="49" borderId="55" xfId="0" applyNumberFormat="1" applyFont="1" applyFill="1" applyBorder="1" applyAlignment="1" applyProtection="1">
      <alignment horizontal="center" vertical="center"/>
      <protection locked="0"/>
    </xf>
    <xf numFmtId="167" fontId="40" fillId="32" borderId="58" xfId="0" applyNumberFormat="1" applyFont="1" applyFill="1" applyBorder="1" applyAlignment="1" applyProtection="1">
      <alignment horizontal="center" vertical="center"/>
      <protection locked="0"/>
    </xf>
    <xf numFmtId="3" fontId="40" fillId="32" borderId="57" xfId="0" applyNumberFormat="1" applyFont="1" applyFill="1" applyBorder="1" applyAlignment="1" applyProtection="1">
      <alignment horizontal="center" vertical="center"/>
      <protection locked="0"/>
    </xf>
    <xf numFmtId="3" fontId="40" fillId="32" borderId="37" xfId="0" applyNumberFormat="1" applyFont="1" applyFill="1" applyBorder="1" applyAlignment="1" applyProtection="1">
      <alignment horizontal="center" vertical="center"/>
      <protection locked="0"/>
    </xf>
    <xf numFmtId="4" fontId="40" fillId="4" borderId="18" xfId="0" applyNumberFormat="1" applyFont="1" applyFill="1" applyBorder="1" applyAlignment="1" applyProtection="1">
      <alignment horizontal="center" vertical="center"/>
      <protection/>
    </xf>
    <xf numFmtId="0" fontId="40" fillId="32" borderId="37" xfId="0" applyNumberFormat="1" applyFont="1" applyFill="1" applyBorder="1" applyAlignment="1" applyProtection="1">
      <alignment horizontal="center" vertical="center"/>
      <protection locked="0"/>
    </xf>
    <xf numFmtId="0" fontId="40" fillId="48" borderId="62" xfId="458" applyFont="1" applyFill="1" applyBorder="1" applyAlignment="1" applyProtection="1">
      <alignment horizontal="center" vertical="center" wrapText="1"/>
      <protection/>
    </xf>
    <xf numFmtId="0" fontId="44" fillId="49" borderId="65" xfId="458" applyFont="1" applyFill="1" applyBorder="1" applyAlignment="1" applyProtection="1">
      <alignment horizontal="center" vertical="center" wrapText="1"/>
      <protection locked="0"/>
    </xf>
    <xf numFmtId="49" fontId="44" fillId="0" borderId="46" xfId="438" applyNumberFormat="1" applyFont="1" applyBorder="1" applyAlignment="1" applyProtection="1">
      <alignment horizontal="center" vertical="center" wrapText="1"/>
      <protection/>
    </xf>
    <xf numFmtId="0" fontId="44" fillId="0" borderId="18" xfId="438" applyFont="1" applyBorder="1" applyAlignment="1" applyProtection="1">
      <alignment vertical="center" wrapText="1"/>
      <protection/>
    </xf>
    <xf numFmtId="49" fontId="40" fillId="48" borderId="35" xfId="466" applyNumberFormat="1" applyFont="1" applyFill="1" applyBorder="1" applyAlignment="1" applyProtection="1">
      <alignment horizontal="center" vertical="center" wrapText="1"/>
      <protection/>
    </xf>
    <xf numFmtId="49" fontId="40" fillId="48" borderId="52" xfId="466" applyNumberFormat="1" applyFont="1" applyFill="1" applyBorder="1" applyAlignment="1" applyProtection="1">
      <alignment horizontal="center" vertical="center" wrapText="1"/>
      <protection/>
    </xf>
    <xf numFmtId="0" fontId="40" fillId="48" borderId="53" xfId="460" applyFont="1" applyFill="1" applyBorder="1" applyAlignment="1" applyProtection="1">
      <alignment horizontal="center" vertical="center" wrapText="1"/>
      <protection/>
    </xf>
    <xf numFmtId="0" fontId="40" fillId="49" borderId="58" xfId="466" applyNumberFormat="1" applyFont="1" applyFill="1" applyBorder="1" applyAlignment="1" applyProtection="1">
      <alignment horizontal="center" vertical="center" wrapText="1"/>
      <protection locked="0"/>
    </xf>
    <xf numFmtId="49" fontId="40" fillId="49" borderId="18" xfId="438" applyNumberFormat="1" applyFont="1" applyFill="1" applyBorder="1" applyAlignment="1" applyProtection="1">
      <alignment vertical="center" wrapText="1"/>
      <protection locked="0"/>
    </xf>
    <xf numFmtId="0" fontId="3" fillId="0" borderId="27" xfId="340" applyBorder="1" applyAlignment="1" applyProtection="1">
      <alignment/>
      <protection/>
    </xf>
    <xf numFmtId="49" fontId="58" fillId="0" borderId="0" xfId="0" applyNumberFormat="1" applyFont="1" applyAlignment="1">
      <alignment/>
    </xf>
    <xf numFmtId="49" fontId="40" fillId="0" borderId="0" xfId="455" applyNumberFormat="1" applyFont="1" applyProtection="1">
      <alignment vertical="top"/>
      <protection/>
    </xf>
    <xf numFmtId="0" fontId="44" fillId="48" borderId="21" xfId="0" applyFont="1" applyFill="1" applyBorder="1" applyAlignment="1" applyProtection="1">
      <alignment/>
      <protection/>
    </xf>
    <xf numFmtId="0" fontId="44" fillId="48" borderId="21" xfId="0" applyFont="1" applyFill="1" applyBorder="1" applyAlignment="1" applyProtection="1">
      <alignment wrapText="1"/>
      <protection/>
    </xf>
    <xf numFmtId="0" fontId="57" fillId="48" borderId="0" xfId="0" applyFont="1" applyFill="1" applyBorder="1" applyAlignment="1" applyProtection="1">
      <alignment horizontal="center" wrapText="1"/>
      <protection/>
    </xf>
    <xf numFmtId="0" fontId="55" fillId="48" borderId="0" xfId="340" applyFont="1" applyFill="1" applyBorder="1" applyAlignment="1" applyProtection="1">
      <alignment/>
      <protection/>
    </xf>
    <xf numFmtId="0" fontId="44" fillId="48" borderId="59" xfId="453" applyFont="1" applyFill="1" applyBorder="1" applyAlignment="1" applyProtection="1">
      <alignment horizontal="center" vertical="center" wrapText="1"/>
      <protection/>
    </xf>
    <xf numFmtId="2" fontId="56" fillId="32" borderId="18" xfId="465" applyNumberFormat="1" applyFont="1" applyFill="1" applyBorder="1" applyAlignment="1" applyProtection="1">
      <alignment vertical="center"/>
      <protection locked="0"/>
    </xf>
    <xf numFmtId="2" fontId="56" fillId="32" borderId="55" xfId="465" applyNumberFormat="1" applyFont="1" applyFill="1" applyBorder="1" applyAlignment="1" applyProtection="1">
      <alignment vertical="center"/>
      <protection locked="0"/>
    </xf>
    <xf numFmtId="49" fontId="56" fillId="0" borderId="46" xfId="465" applyNumberFormat="1" applyFont="1" applyBorder="1" applyAlignment="1" applyProtection="1">
      <alignment horizontal="center"/>
      <protection/>
    </xf>
    <xf numFmtId="0" fontId="40" fillId="48" borderId="18" xfId="463" applyFont="1" applyFill="1" applyBorder="1" applyAlignment="1" applyProtection="1">
      <alignment horizontal="center" vertical="center" wrapText="1"/>
      <protection/>
    </xf>
    <xf numFmtId="0" fontId="56" fillId="50" borderId="67" xfId="465" applyFont="1" applyFill="1" applyBorder="1" applyProtection="1">
      <alignment/>
      <protection/>
    </xf>
    <xf numFmtId="0" fontId="56" fillId="50" borderId="68" xfId="465" applyFont="1" applyFill="1" applyBorder="1" applyProtection="1">
      <alignment/>
      <protection/>
    </xf>
    <xf numFmtId="0" fontId="56" fillId="0" borderId="0" xfId="465" applyFont="1" applyProtection="1">
      <alignment/>
      <protection/>
    </xf>
    <xf numFmtId="0" fontId="56" fillId="48" borderId="27" xfId="465" applyFont="1" applyFill="1" applyBorder="1" applyProtection="1">
      <alignment/>
      <protection/>
    </xf>
    <xf numFmtId="49" fontId="59" fillId="0" borderId="46" xfId="465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30" borderId="0" xfId="0" applyFill="1" applyAlignment="1" applyProtection="1">
      <alignment/>
      <protection/>
    </xf>
    <xf numFmtId="0" fontId="1" fillId="27" borderId="0" xfId="0" applyFont="1" applyFill="1" applyAlignment="1" applyProtection="1">
      <alignment/>
      <protection/>
    </xf>
    <xf numFmtId="0" fontId="55" fillId="48" borderId="27" xfId="340" applyFont="1" applyFill="1" applyBorder="1" applyAlignment="1" applyProtection="1">
      <alignment horizontal="center" vertical="center" wrapText="1"/>
      <protection/>
    </xf>
    <xf numFmtId="0" fontId="40" fillId="49" borderId="18" xfId="463" applyFont="1" applyFill="1" applyBorder="1" applyAlignment="1" applyProtection="1">
      <alignment vertical="center" wrapText="1"/>
      <protection locked="0"/>
    </xf>
    <xf numFmtId="0" fontId="56" fillId="52" borderId="69" xfId="465" applyFont="1" applyFill="1" applyBorder="1" applyProtection="1">
      <alignment/>
      <protection/>
    </xf>
    <xf numFmtId="0" fontId="55" fillId="50" borderId="67" xfId="340" applyFont="1" applyFill="1" applyBorder="1" applyAlignment="1" applyProtection="1">
      <alignment horizontal="left" vertical="center" indent="1"/>
      <protection/>
    </xf>
    <xf numFmtId="0" fontId="51" fillId="48" borderId="27" xfId="465" applyFont="1" applyFill="1" applyBorder="1" applyProtection="1">
      <alignment/>
      <protection/>
    </xf>
    <xf numFmtId="0" fontId="44" fillId="0" borderId="41" xfId="438" applyFont="1" applyBorder="1" applyAlignment="1" applyProtection="1">
      <alignment vertical="center" wrapText="1"/>
      <protection/>
    </xf>
    <xf numFmtId="0" fontId="40" fillId="0" borderId="41" xfId="438" applyFont="1" applyBorder="1" applyAlignment="1" applyProtection="1">
      <alignment horizontal="left" vertical="center" wrapText="1" indent="1"/>
      <protection/>
    </xf>
    <xf numFmtId="0" fontId="40" fillId="51" borderId="21" xfId="0" applyFont="1" applyFill="1" applyBorder="1" applyAlignment="1" applyProtection="1">
      <alignment/>
      <protection/>
    </xf>
    <xf numFmtId="49" fontId="54" fillId="0" borderId="33" xfId="438" applyNumberFormat="1" applyFont="1" applyFill="1" applyBorder="1" applyAlignment="1" applyProtection="1">
      <alignment horizontal="center" vertical="center" wrapText="1"/>
      <protection/>
    </xf>
    <xf numFmtId="0" fontId="54" fillId="0" borderId="48" xfId="438" applyFont="1" applyFill="1" applyBorder="1" applyAlignment="1" applyProtection="1">
      <alignment horizontal="center" vertical="center" wrapText="1"/>
      <protection/>
    </xf>
    <xf numFmtId="0" fontId="54" fillId="0" borderId="28" xfId="438" applyFont="1" applyFill="1" applyBorder="1" applyAlignment="1" applyProtection="1">
      <alignment horizontal="center" vertical="center" wrapText="1"/>
      <protection/>
    </xf>
    <xf numFmtId="0" fontId="44" fillId="48" borderId="54" xfId="453" applyFont="1" applyFill="1" applyBorder="1" applyAlignment="1" applyProtection="1">
      <alignment horizontal="center" vertical="center" wrapText="1"/>
      <protection/>
    </xf>
    <xf numFmtId="0" fontId="44" fillId="0" borderId="54" xfId="453" applyFont="1" applyFill="1" applyBorder="1" applyAlignment="1" applyProtection="1">
      <alignment horizontal="center" vertical="center" wrapText="1"/>
      <protection/>
    </xf>
    <xf numFmtId="0" fontId="44" fillId="0" borderId="25" xfId="453" applyFont="1" applyFill="1" applyBorder="1" applyAlignment="1" applyProtection="1">
      <alignment horizontal="center" vertical="center" wrapText="1"/>
      <protection/>
    </xf>
    <xf numFmtId="0" fontId="59" fillId="0" borderId="52" xfId="465" applyFont="1" applyBorder="1" applyAlignment="1" applyProtection="1">
      <alignment horizontal="center"/>
      <protection/>
    </xf>
    <xf numFmtId="0" fontId="40" fillId="48" borderId="29" xfId="463" applyFont="1" applyFill="1" applyBorder="1" applyAlignment="1" applyProtection="1">
      <alignment horizontal="left" vertical="center" wrapText="1"/>
      <protection/>
    </xf>
    <xf numFmtId="0" fontId="40" fillId="48" borderId="53" xfId="463" applyFont="1" applyFill="1" applyBorder="1" applyAlignment="1" applyProtection="1">
      <alignment vertical="center" wrapText="1"/>
      <protection/>
    </xf>
    <xf numFmtId="2" fontId="56" fillId="32" borderId="53" xfId="465" applyNumberFormat="1" applyFont="1" applyFill="1" applyBorder="1" applyAlignment="1" applyProtection="1">
      <alignment vertical="center"/>
      <protection locked="0"/>
    </xf>
    <xf numFmtId="2" fontId="56" fillId="32" borderId="29" xfId="465" applyNumberFormat="1" applyFont="1" applyFill="1" applyBorder="1" applyAlignment="1" applyProtection="1">
      <alignment vertical="center"/>
      <protection locked="0"/>
    </xf>
    <xf numFmtId="14" fontId="40" fillId="32" borderId="53" xfId="438" applyNumberFormat="1" applyFont="1" applyFill="1" applyBorder="1" applyAlignment="1" applyProtection="1">
      <alignment vertical="center" wrapText="1"/>
      <protection locked="0"/>
    </xf>
    <xf numFmtId="49" fontId="40" fillId="32" borderId="53" xfId="438" applyNumberFormat="1" applyFont="1" applyFill="1" applyBorder="1" applyAlignment="1" applyProtection="1">
      <alignment vertical="center" wrapText="1" shrinkToFit="1" readingOrder="1"/>
      <protection locked="0"/>
    </xf>
    <xf numFmtId="49" fontId="40" fillId="32" borderId="53" xfId="438" applyNumberFormat="1" applyFont="1" applyFill="1" applyBorder="1" applyAlignment="1" applyProtection="1">
      <alignment vertical="center" wrapText="1"/>
      <protection locked="0"/>
    </xf>
    <xf numFmtId="49" fontId="40" fillId="32" borderId="58" xfId="438" applyNumberFormat="1" applyFont="1" applyFill="1" applyBorder="1" applyAlignment="1" applyProtection="1">
      <alignment vertical="center" wrapText="1"/>
      <protection locked="0"/>
    </xf>
    <xf numFmtId="0" fontId="54" fillId="0" borderId="33" xfId="465" applyFont="1" applyBorder="1" applyAlignment="1" applyProtection="1">
      <alignment horizontal="center"/>
      <protection/>
    </xf>
    <xf numFmtId="0" fontId="54" fillId="0" borderId="48" xfId="465" applyFont="1" applyBorder="1" applyAlignment="1" applyProtection="1">
      <alignment horizontal="center"/>
      <protection/>
    </xf>
    <xf numFmtId="0" fontId="54" fillId="0" borderId="28" xfId="465" applyFont="1" applyBorder="1" applyAlignment="1" applyProtection="1">
      <alignment horizontal="center"/>
      <protection/>
    </xf>
    <xf numFmtId="49" fontId="40" fillId="32" borderId="0" xfId="438" applyNumberFormat="1" applyFont="1" applyFill="1" applyBorder="1" applyAlignment="1" applyProtection="1">
      <alignment vertical="center" wrapText="1"/>
      <protection locked="0"/>
    </xf>
    <xf numFmtId="49" fontId="44" fillId="48" borderId="17" xfId="438" applyNumberFormat="1" applyFont="1" applyFill="1" applyBorder="1" applyAlignment="1" applyProtection="1">
      <alignment horizontal="center" vertical="center" wrapText="1"/>
      <protection/>
    </xf>
    <xf numFmtId="49" fontId="44" fillId="48" borderId="52" xfId="438" applyNumberFormat="1" applyFont="1" applyFill="1" applyBorder="1" applyAlignment="1" applyProtection="1">
      <alignment horizontal="center" vertical="center" wrapText="1"/>
      <protection/>
    </xf>
    <xf numFmtId="49" fontId="44" fillId="48" borderId="46" xfId="438" applyNumberFormat="1" applyFont="1" applyFill="1" applyBorder="1" applyAlignment="1" applyProtection="1">
      <alignment horizontal="center" vertical="center" wrapText="1"/>
      <protection/>
    </xf>
    <xf numFmtId="49" fontId="44" fillId="48" borderId="35" xfId="438" applyNumberFormat="1" applyFont="1" applyFill="1" applyBorder="1" applyAlignment="1" applyProtection="1">
      <alignment horizontal="center" vertical="center" wrapText="1"/>
      <protection/>
    </xf>
    <xf numFmtId="0" fontId="40" fillId="0" borderId="41" xfId="438" applyFont="1" applyBorder="1" applyAlignment="1" applyProtection="1">
      <alignment horizontal="center" vertical="center" wrapText="1"/>
      <protection/>
    </xf>
    <xf numFmtId="0" fontId="40" fillId="0" borderId="31" xfId="438" applyFont="1" applyBorder="1" applyAlignment="1" applyProtection="1">
      <alignment horizontal="center" vertical="center" wrapText="1"/>
      <protection/>
    </xf>
    <xf numFmtId="0" fontId="40" fillId="0" borderId="70" xfId="438" applyFont="1" applyBorder="1" applyAlignment="1" applyProtection="1">
      <alignment horizontal="center" vertical="center" wrapText="1"/>
      <protection/>
    </xf>
    <xf numFmtId="0" fontId="44" fillId="0" borderId="32" xfId="438" applyFont="1" applyBorder="1" applyAlignment="1" applyProtection="1">
      <alignment horizontal="center" vertical="center" wrapText="1"/>
      <protection/>
    </xf>
    <xf numFmtId="0" fontId="40" fillId="50" borderId="44" xfId="0" applyFont="1" applyFill="1" applyBorder="1" applyAlignment="1" applyProtection="1">
      <alignment horizontal="center" vertical="center"/>
      <protection/>
    </xf>
    <xf numFmtId="4" fontId="40" fillId="50" borderId="39" xfId="0" applyNumberFormat="1" applyFont="1" applyFill="1" applyBorder="1" applyAlignment="1" applyProtection="1">
      <alignment horizontal="center" vertical="center"/>
      <protection locked="0"/>
    </xf>
    <xf numFmtId="0" fontId="51" fillId="48" borderId="27" xfId="0" applyFont="1" applyFill="1" applyBorder="1" applyAlignment="1" applyProtection="1">
      <alignment horizontal="right" vertical="top"/>
      <protection/>
    </xf>
    <xf numFmtId="0" fontId="40" fillId="48" borderId="44" xfId="0" applyFont="1" applyFill="1" applyBorder="1" applyAlignment="1" applyProtection="1">
      <alignment horizontal="center" vertical="center"/>
      <protection/>
    </xf>
    <xf numFmtId="0" fontId="40" fillId="48" borderId="45" xfId="0" applyFont="1" applyFill="1" applyBorder="1" applyAlignment="1" applyProtection="1">
      <alignment vertical="center" wrapText="1"/>
      <protection/>
    </xf>
    <xf numFmtId="0" fontId="40" fillId="49" borderId="18" xfId="463" applyFont="1" applyFill="1" applyBorder="1" applyAlignment="1" applyProtection="1">
      <alignment horizontal="left" vertical="center" wrapText="1" indent="1"/>
      <protection locked="0"/>
    </xf>
    <xf numFmtId="4" fontId="40" fillId="48" borderId="39" xfId="0" applyNumberFormat="1" applyFont="1" applyFill="1" applyBorder="1" applyAlignment="1" applyProtection="1">
      <alignment horizontal="center" vertical="center"/>
      <protection locked="0"/>
    </xf>
    <xf numFmtId="4" fontId="40" fillId="4" borderId="40" xfId="0" applyNumberFormat="1" applyFont="1" applyFill="1" applyBorder="1" applyAlignment="1" applyProtection="1">
      <alignment horizontal="center" vertical="center"/>
      <protection/>
    </xf>
    <xf numFmtId="2" fontId="44" fillId="4" borderId="58" xfId="438" applyNumberFormat="1" applyFont="1" applyFill="1" applyBorder="1" applyAlignment="1" applyProtection="1">
      <alignment horizontal="center" vertical="center" wrapText="1"/>
      <protection locked="0"/>
    </xf>
    <xf numFmtId="2" fontId="44" fillId="32" borderId="40" xfId="438" applyNumberFormat="1" applyFont="1" applyFill="1" applyBorder="1" applyAlignment="1" applyProtection="1">
      <alignment horizontal="center" vertical="center" wrapText="1"/>
      <protection locked="0"/>
    </xf>
    <xf numFmtId="2" fontId="44" fillId="32" borderId="37" xfId="438" applyNumberFormat="1" applyFont="1" applyFill="1" applyBorder="1" applyAlignment="1" applyProtection="1">
      <alignment horizontal="center" vertical="center" wrapText="1"/>
      <protection locked="0"/>
    </xf>
    <xf numFmtId="0" fontId="51" fillId="0" borderId="0" xfId="0" applyFont="1" applyAlignment="1" applyProtection="1">
      <alignment/>
      <protection/>
    </xf>
    <xf numFmtId="0" fontId="40" fillId="48" borderId="53" xfId="0" applyFont="1" applyFill="1" applyBorder="1" applyAlignment="1" applyProtection="1">
      <alignment horizontal="left" vertical="center" wrapText="1" indent="1"/>
      <protection/>
    </xf>
    <xf numFmtId="0" fontId="55" fillId="50" borderId="45" xfId="340" applyFont="1" applyFill="1" applyBorder="1" applyAlignment="1" applyProtection="1">
      <alignment horizontal="left" vertical="center" indent="1"/>
      <protection/>
    </xf>
    <xf numFmtId="0" fontId="54" fillId="48" borderId="24" xfId="0" applyFont="1" applyFill="1" applyBorder="1" applyAlignment="1" applyProtection="1">
      <alignment horizontal="center" vertical="center" wrapText="1"/>
      <protection/>
    </xf>
    <xf numFmtId="0" fontId="54" fillId="48" borderId="59" xfId="0" applyFont="1" applyFill="1" applyBorder="1" applyAlignment="1" applyProtection="1">
      <alignment horizontal="center" vertical="center" wrapText="1"/>
      <protection/>
    </xf>
    <xf numFmtId="0" fontId="54" fillId="48" borderId="36" xfId="0" applyFont="1" applyFill="1" applyBorder="1" applyAlignment="1" applyProtection="1">
      <alignment horizontal="center" vertical="center" wrapText="1"/>
      <protection/>
    </xf>
    <xf numFmtId="0" fontId="40" fillId="48" borderId="53" xfId="0" applyFont="1" applyFill="1" applyBorder="1" applyAlignment="1" applyProtection="1">
      <alignment horizontal="left" vertical="center" wrapText="1"/>
      <protection/>
    </xf>
    <xf numFmtId="49" fontId="40" fillId="0" borderId="54" xfId="457" applyFont="1" applyBorder="1" applyAlignment="1" applyProtection="1">
      <alignment vertical="center" wrapText="1"/>
      <protection/>
    </xf>
    <xf numFmtId="49" fontId="40" fillId="0" borderId="71" xfId="457" applyFont="1" applyBorder="1" applyAlignment="1" applyProtection="1">
      <alignment vertical="center" wrapText="1"/>
      <protection/>
    </xf>
    <xf numFmtId="49" fontId="40" fillId="0" borderId="53" xfId="457" applyFont="1" applyBorder="1" applyAlignment="1" applyProtection="1">
      <alignment vertical="center" wrapText="1"/>
      <protection/>
    </xf>
    <xf numFmtId="0" fontId="40" fillId="49" borderId="25" xfId="0" applyNumberFormat="1" applyFont="1" applyFill="1" applyBorder="1" applyAlignment="1" applyProtection="1">
      <alignment horizontal="center" vertical="center" wrapText="1"/>
      <protection locked="0"/>
    </xf>
    <xf numFmtId="0" fontId="61" fillId="48" borderId="60" xfId="0" applyFont="1" applyFill="1" applyBorder="1" applyAlignment="1">
      <alignment/>
    </xf>
    <xf numFmtId="0" fontId="40" fillId="49" borderId="31" xfId="463" applyFont="1" applyFill="1" applyBorder="1" applyAlignment="1" applyProtection="1">
      <alignment horizontal="left" vertical="center" wrapText="1" indent="1"/>
      <protection locked="0"/>
    </xf>
    <xf numFmtId="0" fontId="44" fillId="48" borderId="46" xfId="0" applyFont="1" applyFill="1" applyBorder="1" applyAlignment="1" applyProtection="1">
      <alignment horizontal="center" vertical="center" wrapText="1"/>
      <protection/>
    </xf>
    <xf numFmtId="0" fontId="40" fillId="48" borderId="18" xfId="0" applyFont="1" applyFill="1" applyBorder="1" applyAlignment="1" applyProtection="1">
      <alignment wrapText="1"/>
      <protection/>
    </xf>
    <xf numFmtId="0" fontId="44" fillId="50" borderId="69" xfId="0" applyFont="1" applyFill="1" applyBorder="1" applyAlignment="1" applyProtection="1">
      <alignment horizontal="center" wrapText="1"/>
      <protection/>
    </xf>
    <xf numFmtId="0" fontId="55" fillId="50" borderId="67" xfId="340" applyFont="1" applyFill="1" applyBorder="1" applyAlignment="1" applyProtection="1">
      <alignment horizontal="left" vertical="center" wrapText="1" indent="1"/>
      <protection/>
    </xf>
    <xf numFmtId="0" fontId="40" fillId="50" borderId="68" xfId="0" applyFont="1" applyFill="1" applyBorder="1" applyAlignment="1" applyProtection="1">
      <alignment wrapText="1"/>
      <protection/>
    </xf>
    <xf numFmtId="0" fontId="40" fillId="49" borderId="18" xfId="0" applyFont="1" applyFill="1" applyBorder="1" applyAlignment="1" applyProtection="1">
      <alignment wrapText="1"/>
      <protection locked="0"/>
    </xf>
    <xf numFmtId="0" fontId="51" fillId="48" borderId="27" xfId="0" applyFont="1" applyFill="1" applyBorder="1" applyAlignment="1" applyProtection="1">
      <alignment/>
      <protection/>
    </xf>
    <xf numFmtId="0" fontId="40" fillId="7" borderId="32" xfId="0" applyNumberFormat="1" applyFont="1" applyFill="1" applyBorder="1" applyAlignment="1" applyProtection="1">
      <alignment horizontal="left" vertical="center" wrapText="1"/>
      <protection/>
    </xf>
    <xf numFmtId="0" fontId="40" fillId="32" borderId="58" xfId="0" applyFont="1" applyFill="1" applyBorder="1" applyAlignment="1" applyProtection="1">
      <alignment horizontal="center" vertical="center"/>
      <protection locked="0"/>
    </xf>
    <xf numFmtId="0" fontId="40" fillId="32" borderId="40" xfId="340" applyFont="1" applyFill="1" applyBorder="1" applyAlignment="1" applyProtection="1">
      <alignment horizontal="center" vertical="center" wrapText="1"/>
      <protection locked="0"/>
    </xf>
    <xf numFmtId="0" fontId="40" fillId="48" borderId="58" xfId="0" applyFont="1" applyFill="1" applyBorder="1" applyAlignment="1" applyProtection="1">
      <alignment horizontal="center" vertical="center"/>
      <protection locked="0"/>
    </xf>
    <xf numFmtId="49" fontId="44" fillId="48" borderId="46" xfId="0" applyNumberFormat="1" applyFont="1" applyFill="1" applyBorder="1" applyAlignment="1" applyProtection="1">
      <alignment horizontal="center" vertical="center" wrapText="1"/>
      <protection/>
    </xf>
    <xf numFmtId="49" fontId="3" fillId="32" borderId="37" xfId="340" applyNumberFormat="1" applyFill="1" applyBorder="1" applyAlignment="1" applyProtection="1">
      <alignment horizontal="center" vertical="center" wrapText="1"/>
      <protection locked="0"/>
    </xf>
    <xf numFmtId="0" fontId="40" fillId="32" borderId="72" xfId="460" applyFont="1" applyFill="1" applyBorder="1" applyAlignment="1" applyProtection="1">
      <alignment horizontal="center" vertical="center" wrapText="1"/>
      <protection locked="0"/>
    </xf>
    <xf numFmtId="0" fontId="40" fillId="32" borderId="58" xfId="0" applyFont="1" applyFill="1" applyBorder="1" applyAlignment="1" applyProtection="1">
      <alignment horizontal="center" vertical="center" wrapText="1"/>
      <protection locked="0"/>
    </xf>
    <xf numFmtId="0" fontId="49" fillId="48" borderId="26" xfId="462" applyNumberFormat="1" applyFont="1" applyFill="1" applyBorder="1" applyAlignment="1" applyProtection="1">
      <alignment horizontal="center" vertical="center" wrapText="1"/>
      <protection/>
    </xf>
    <xf numFmtId="0" fontId="49" fillId="48" borderId="47" xfId="462" applyNumberFormat="1" applyFont="1" applyFill="1" applyBorder="1" applyAlignment="1" applyProtection="1">
      <alignment horizontal="center" vertical="center" wrapText="1"/>
      <protection/>
    </xf>
    <xf numFmtId="49" fontId="44" fillId="7" borderId="55" xfId="456" applyFont="1" applyFill="1" applyBorder="1" applyAlignment="1" applyProtection="1">
      <alignment horizontal="center" vertical="center"/>
      <protection/>
    </xf>
    <xf numFmtId="49" fontId="44" fillId="7" borderId="45" xfId="456" applyFont="1" applyFill="1" applyBorder="1" applyAlignment="1" applyProtection="1">
      <alignment horizontal="center" vertical="center"/>
      <protection/>
    </xf>
    <xf numFmtId="49" fontId="44" fillId="7" borderId="31" xfId="456" applyFont="1" applyFill="1" applyBorder="1" applyAlignment="1" applyProtection="1">
      <alignment horizontal="center" vertical="center"/>
      <protection/>
    </xf>
    <xf numFmtId="49" fontId="44" fillId="0" borderId="18" xfId="456" applyFont="1" applyBorder="1" applyAlignment="1" applyProtection="1">
      <alignment horizontal="center" vertical="center" wrapText="1"/>
      <protection/>
    </xf>
    <xf numFmtId="49" fontId="44" fillId="0" borderId="0" xfId="459" applyFont="1" applyBorder="1" applyAlignment="1" applyProtection="1">
      <alignment horizontal="left" vertical="center" indent="2"/>
      <protection/>
    </xf>
    <xf numFmtId="49" fontId="44" fillId="4" borderId="18" xfId="456" applyNumberFormat="1" applyFont="1" applyFill="1" applyBorder="1" applyAlignment="1" applyProtection="1">
      <alignment horizontal="center" vertical="center" wrapText="1"/>
      <protection/>
    </xf>
    <xf numFmtId="49" fontId="40" fillId="48" borderId="0" xfId="459" applyFont="1" applyFill="1" applyBorder="1" applyAlignment="1" applyProtection="1">
      <alignment horizontal="right" vertical="center"/>
      <protection/>
    </xf>
    <xf numFmtId="49" fontId="40" fillId="32" borderId="55" xfId="459" applyFont="1" applyFill="1" applyBorder="1" applyAlignment="1" applyProtection="1">
      <alignment horizontal="left" vertical="center" wrapText="1"/>
      <protection locked="0"/>
    </xf>
    <xf numFmtId="49" fontId="40" fillId="32" borderId="45" xfId="459" applyFont="1" applyFill="1" applyBorder="1" applyAlignment="1" applyProtection="1">
      <alignment horizontal="left" vertical="center" wrapText="1"/>
      <protection locked="0"/>
    </xf>
    <xf numFmtId="49" fontId="40" fillId="32" borderId="18" xfId="459" applyFont="1" applyFill="1" applyBorder="1" applyAlignment="1" applyProtection="1">
      <alignment horizontal="left" vertical="center" wrapText="1"/>
      <protection locked="0"/>
    </xf>
    <xf numFmtId="49" fontId="40" fillId="32" borderId="45" xfId="459" applyFont="1" applyFill="1" applyBorder="1" applyAlignment="1" applyProtection="1">
      <alignment horizontal="left" vertical="center"/>
      <protection locked="0"/>
    </xf>
    <xf numFmtId="49" fontId="55" fillId="32" borderId="55" xfId="340" applyNumberFormat="1" applyFont="1" applyFill="1" applyBorder="1" applyAlignment="1" applyProtection="1">
      <alignment horizontal="left" vertical="center" wrapText="1"/>
      <protection locked="0"/>
    </xf>
    <xf numFmtId="49" fontId="55" fillId="32" borderId="18" xfId="342" applyNumberFormat="1" applyFont="1" applyFill="1" applyBorder="1" applyAlignment="1" applyProtection="1">
      <alignment horizontal="left" vertical="center" wrapText="1"/>
      <protection locked="0"/>
    </xf>
    <xf numFmtId="49" fontId="40" fillId="32" borderId="55" xfId="459" applyFont="1" applyFill="1" applyBorder="1" applyAlignment="1" applyProtection="1">
      <alignment horizontal="left" vertical="center"/>
      <protection locked="0"/>
    </xf>
    <xf numFmtId="49" fontId="55" fillId="32" borderId="55" xfId="342" applyNumberFormat="1" applyFont="1" applyFill="1" applyBorder="1" applyAlignment="1" applyProtection="1">
      <alignment horizontal="left" vertical="center"/>
      <protection locked="0"/>
    </xf>
    <xf numFmtId="49" fontId="44" fillId="32" borderId="45" xfId="459" applyFont="1" applyFill="1" applyBorder="1" applyAlignment="1" applyProtection="1">
      <alignment horizontal="left" vertical="center"/>
      <protection locked="0"/>
    </xf>
    <xf numFmtId="49" fontId="40" fillId="48" borderId="46" xfId="466" applyNumberFormat="1" applyFont="1" applyFill="1" applyBorder="1" applyAlignment="1" applyProtection="1">
      <alignment horizontal="center" vertical="center" wrapText="1"/>
      <protection/>
    </xf>
    <xf numFmtId="49" fontId="40" fillId="48" borderId="35" xfId="466" applyNumberFormat="1" applyFont="1" applyFill="1" applyBorder="1" applyAlignment="1" applyProtection="1">
      <alignment horizontal="center" vertical="center" wrapText="1"/>
      <protection/>
    </xf>
    <xf numFmtId="0" fontId="40" fillId="48" borderId="73" xfId="460" applyFont="1" applyFill="1" applyBorder="1" applyAlignment="1" applyProtection="1">
      <alignment horizontal="center" vertical="center" wrapText="1"/>
      <protection/>
    </xf>
    <xf numFmtId="0" fontId="40" fillId="48" borderId="74" xfId="460" applyFont="1" applyFill="1" applyBorder="1" applyAlignment="1" applyProtection="1">
      <alignment horizontal="center" vertical="center" wrapText="1"/>
      <protection/>
    </xf>
    <xf numFmtId="0" fontId="40" fillId="48" borderId="46" xfId="460" applyFont="1" applyFill="1" applyBorder="1" applyAlignment="1" applyProtection="1">
      <alignment horizontal="center" vertical="center" wrapText="1"/>
      <protection/>
    </xf>
    <xf numFmtId="0" fontId="40" fillId="48" borderId="44" xfId="460" applyFont="1" applyFill="1" applyBorder="1" applyAlignment="1" applyProtection="1">
      <alignment horizontal="center" vertical="center" wrapText="1"/>
      <protection/>
    </xf>
    <xf numFmtId="0" fontId="40" fillId="48" borderId="31" xfId="460" applyFont="1" applyFill="1" applyBorder="1" applyAlignment="1" applyProtection="1">
      <alignment horizontal="center" vertical="center" wrapText="1"/>
      <protection/>
    </xf>
    <xf numFmtId="0" fontId="40" fillId="48" borderId="35" xfId="460" applyFont="1" applyFill="1" applyBorder="1" applyAlignment="1" applyProtection="1">
      <alignment horizontal="center" vertical="center" wrapText="1"/>
      <protection/>
    </xf>
    <xf numFmtId="0" fontId="40" fillId="49" borderId="59" xfId="460" applyFont="1" applyFill="1" applyBorder="1" applyAlignment="1" applyProtection="1">
      <alignment horizontal="center" vertical="center" wrapText="1"/>
      <protection locked="0"/>
    </xf>
    <xf numFmtId="0" fontId="40" fillId="49" borderId="75" xfId="460" applyFont="1" applyFill="1" applyBorder="1" applyAlignment="1" applyProtection="1">
      <alignment horizontal="center" vertical="center" wrapText="1"/>
      <protection locked="0"/>
    </xf>
    <xf numFmtId="0" fontId="44" fillId="49" borderId="32" xfId="458" applyFont="1" applyFill="1" applyBorder="1" applyAlignment="1" applyProtection="1">
      <alignment horizontal="center" vertical="center" wrapText="1"/>
      <protection locked="0"/>
    </xf>
    <xf numFmtId="0" fontId="44" fillId="49" borderId="56" xfId="458" applyFont="1" applyFill="1" applyBorder="1" applyAlignment="1" applyProtection="1">
      <alignment horizontal="center" vertical="center" wrapText="1"/>
      <protection locked="0"/>
    </xf>
    <xf numFmtId="0" fontId="44" fillId="48" borderId="26" xfId="460" applyFont="1" applyFill="1" applyBorder="1" applyAlignment="1" applyProtection="1">
      <alignment horizontal="right" vertical="center" wrapText="1"/>
      <protection/>
    </xf>
    <xf numFmtId="0" fontId="44" fillId="7" borderId="55" xfId="460" applyFont="1" applyFill="1" applyBorder="1" applyAlignment="1" applyProtection="1">
      <alignment horizontal="center" vertical="center" wrapText="1"/>
      <protection/>
    </xf>
    <xf numFmtId="0" fontId="44" fillId="7" borderId="45" xfId="460" applyFont="1" applyFill="1" applyBorder="1" applyAlignment="1" applyProtection="1">
      <alignment horizontal="center" vertical="center" wrapText="1"/>
      <protection/>
    </xf>
    <xf numFmtId="0" fontId="44" fillId="7" borderId="31" xfId="460" applyFont="1" applyFill="1" applyBorder="1" applyAlignment="1" applyProtection="1">
      <alignment horizontal="center" vertical="center" wrapText="1"/>
      <protection/>
    </xf>
    <xf numFmtId="0" fontId="44" fillId="48" borderId="24" xfId="460" applyFont="1" applyFill="1" applyBorder="1" applyAlignment="1" applyProtection="1">
      <alignment horizontal="center" vertical="center" wrapText="1"/>
      <protection/>
    </xf>
    <xf numFmtId="0" fontId="44" fillId="48" borderId="36" xfId="460" applyFont="1" applyFill="1" applyBorder="1" applyAlignment="1" applyProtection="1">
      <alignment horizontal="center" vertical="center" wrapText="1"/>
      <protection/>
    </xf>
    <xf numFmtId="0" fontId="44" fillId="4" borderId="35" xfId="460" applyFont="1" applyFill="1" applyBorder="1" applyAlignment="1" applyProtection="1">
      <alignment horizontal="center" vertical="center" wrapText="1"/>
      <protection/>
    </xf>
    <xf numFmtId="0" fontId="44" fillId="4" borderId="37" xfId="460" applyFont="1" applyFill="1" applyBorder="1" applyAlignment="1" applyProtection="1">
      <alignment horizontal="center" vertical="center" wrapText="1"/>
      <protection/>
    </xf>
    <xf numFmtId="0" fontId="40" fillId="49" borderId="72" xfId="466" applyNumberFormat="1" applyFont="1" applyFill="1" applyBorder="1" applyAlignment="1" applyProtection="1">
      <alignment horizontal="center" vertical="center" wrapText="1"/>
      <protection locked="0"/>
    </xf>
    <xf numFmtId="0" fontId="40" fillId="49" borderId="76" xfId="466" applyNumberFormat="1" applyFont="1" applyFill="1" applyBorder="1" applyAlignment="1" applyProtection="1">
      <alignment horizontal="center" vertical="center" wrapText="1"/>
      <protection locked="0"/>
    </xf>
    <xf numFmtId="0" fontId="59" fillId="0" borderId="77" xfId="465" applyFont="1" applyBorder="1" applyAlignment="1" applyProtection="1">
      <alignment horizontal="center" vertical="center" wrapText="1"/>
      <protection/>
    </xf>
    <xf numFmtId="0" fontId="59" fillId="0" borderId="78" xfId="465" applyFont="1" applyBorder="1" applyAlignment="1" applyProtection="1">
      <alignment horizontal="center" vertical="center" wrapText="1"/>
      <protection/>
    </xf>
    <xf numFmtId="0" fontId="59" fillId="0" borderId="0" xfId="465" applyFont="1" applyBorder="1" applyAlignment="1" applyProtection="1">
      <alignment horizontal="center" vertical="center" wrapText="1"/>
      <protection/>
    </xf>
    <xf numFmtId="0" fontId="59" fillId="0" borderId="21" xfId="465" applyFont="1" applyBorder="1" applyAlignment="1" applyProtection="1">
      <alignment horizontal="center" vertical="center" wrapText="1"/>
      <protection/>
    </xf>
    <xf numFmtId="0" fontId="40" fillId="48" borderId="31" xfId="463" applyFont="1" applyFill="1" applyBorder="1" applyAlignment="1" applyProtection="1">
      <alignment horizontal="left" vertical="center" wrapText="1" indent="2"/>
      <protection/>
    </xf>
    <xf numFmtId="0" fontId="40" fillId="48" borderId="31" xfId="463" applyFont="1" applyFill="1" applyBorder="1" applyAlignment="1" applyProtection="1">
      <alignment horizontal="left" vertical="center" wrapText="1"/>
      <protection/>
    </xf>
    <xf numFmtId="0" fontId="44" fillId="48" borderId="75" xfId="453" applyFont="1" applyFill="1" applyBorder="1" applyAlignment="1" applyProtection="1">
      <alignment horizontal="center" vertical="center" wrapText="1"/>
      <protection/>
    </xf>
    <xf numFmtId="0" fontId="0" fillId="0" borderId="79" xfId="0" applyBorder="1" applyAlignment="1">
      <alignment/>
    </xf>
    <xf numFmtId="0" fontId="0" fillId="0" borderId="74" xfId="0" applyBorder="1" applyAlignment="1">
      <alignment/>
    </xf>
    <xf numFmtId="0" fontId="44" fillId="48" borderId="18" xfId="453" applyFont="1" applyFill="1" applyBorder="1" applyAlignment="1" applyProtection="1">
      <alignment horizontal="center" vertical="center" wrapText="1"/>
      <protection/>
    </xf>
    <xf numFmtId="0" fontId="44" fillId="48" borderId="54" xfId="453" applyFont="1" applyFill="1" applyBorder="1" applyAlignment="1" applyProtection="1">
      <alignment horizontal="center" vertical="center" wrapText="1"/>
      <protection/>
    </xf>
    <xf numFmtId="0" fontId="44" fillId="48" borderId="55" xfId="453" applyFont="1" applyFill="1" applyBorder="1" applyAlignment="1" applyProtection="1">
      <alignment horizontal="center" vertical="center" wrapText="1"/>
      <protection/>
    </xf>
    <xf numFmtId="0" fontId="44" fillId="48" borderId="59" xfId="438" applyFont="1" applyFill="1" applyBorder="1" applyAlignment="1" applyProtection="1">
      <alignment horizontal="center" vertical="center" wrapText="1"/>
      <protection/>
    </xf>
    <xf numFmtId="0" fontId="44" fillId="48" borderId="18" xfId="438" applyFont="1" applyFill="1" applyBorder="1" applyAlignment="1" applyProtection="1">
      <alignment horizontal="center" vertical="center" wrapText="1"/>
      <protection/>
    </xf>
    <xf numFmtId="0" fontId="44" fillId="48" borderId="54" xfId="438" applyFont="1" applyFill="1" applyBorder="1" applyAlignment="1" applyProtection="1">
      <alignment horizontal="center" vertical="center" wrapText="1"/>
      <protection/>
    </xf>
    <xf numFmtId="0" fontId="44" fillId="48" borderId="36" xfId="438" applyFont="1" applyFill="1" applyBorder="1" applyAlignment="1" applyProtection="1">
      <alignment horizontal="center" vertical="center" wrapText="1"/>
      <protection/>
    </xf>
    <xf numFmtId="0" fontId="44" fillId="48" borderId="40" xfId="438" applyFont="1" applyFill="1" applyBorder="1" applyAlignment="1" applyProtection="1">
      <alignment horizontal="center" vertical="center" wrapText="1"/>
      <protection/>
    </xf>
    <xf numFmtId="0" fontId="44" fillId="48" borderId="57" xfId="438" applyFont="1" applyFill="1" applyBorder="1" applyAlignment="1" applyProtection="1">
      <alignment horizontal="center" vertical="center" wrapText="1"/>
      <protection/>
    </xf>
    <xf numFmtId="0" fontId="44" fillId="7" borderId="55" xfId="0" applyFont="1" applyFill="1" applyBorder="1" applyAlignment="1" applyProtection="1">
      <alignment horizontal="center" vertical="center" wrapText="1"/>
      <protection/>
    </xf>
    <xf numFmtId="0" fontId="44" fillId="7" borderId="45" xfId="0" applyFont="1" applyFill="1" applyBorder="1" applyAlignment="1" applyProtection="1">
      <alignment horizontal="center" vertical="center" wrapText="1"/>
      <protection/>
    </xf>
    <xf numFmtId="0" fontId="44" fillId="7" borderId="31" xfId="0" applyFont="1" applyFill="1" applyBorder="1" applyAlignment="1" applyProtection="1">
      <alignment horizontal="center" vertical="center" wrapText="1"/>
      <protection/>
    </xf>
    <xf numFmtId="0" fontId="54" fillId="0" borderId="72" xfId="465" applyFont="1" applyBorder="1" applyAlignment="1" applyProtection="1">
      <alignment horizontal="center"/>
      <protection/>
    </xf>
    <xf numFmtId="0" fontId="54" fillId="0" borderId="80" xfId="465" applyFont="1" applyBorder="1" applyAlignment="1" applyProtection="1">
      <alignment horizontal="center"/>
      <protection/>
    </xf>
    <xf numFmtId="0" fontId="59" fillId="0" borderId="24" xfId="465" applyFont="1" applyBorder="1" applyAlignment="1" applyProtection="1">
      <alignment horizontal="center" vertical="center" wrapText="1"/>
      <protection/>
    </xf>
    <xf numFmtId="0" fontId="59" fillId="0" borderId="46" xfId="465" applyFont="1" applyBorder="1" applyAlignment="1" applyProtection="1">
      <alignment horizontal="center" vertical="center" wrapText="1"/>
      <protection/>
    </xf>
    <xf numFmtId="0" fontId="59" fillId="0" borderId="61" xfId="465" applyFont="1" applyBorder="1" applyAlignment="1" applyProtection="1">
      <alignment horizontal="center" vertical="center" wrapText="1"/>
      <protection/>
    </xf>
    <xf numFmtId="0" fontId="44" fillId="48" borderId="59" xfId="453" applyFont="1" applyFill="1" applyBorder="1" applyAlignment="1" applyProtection="1">
      <alignment horizontal="center" vertical="center" wrapText="1"/>
      <protection/>
    </xf>
    <xf numFmtId="0" fontId="40" fillId="48" borderId="55" xfId="0" applyFont="1" applyFill="1" applyBorder="1" applyAlignment="1" applyProtection="1">
      <alignment horizontal="left" vertical="center" wrapText="1" indent="1"/>
      <protection/>
    </xf>
    <xf numFmtId="0" fontId="40" fillId="48" borderId="31" xfId="0" applyFont="1" applyFill="1" applyBorder="1" applyAlignment="1" applyProtection="1">
      <alignment horizontal="left" vertical="center" wrapText="1" indent="1"/>
      <protection/>
    </xf>
    <xf numFmtId="0" fontId="40" fillId="48" borderId="55" xfId="0" applyFont="1" applyFill="1" applyBorder="1" applyAlignment="1" applyProtection="1">
      <alignment horizontal="left" vertical="center" wrapText="1" indent="2"/>
      <protection/>
    </xf>
    <xf numFmtId="0" fontId="40" fillId="48" borderId="31" xfId="0" applyFont="1" applyFill="1" applyBorder="1" applyAlignment="1" applyProtection="1">
      <alignment horizontal="left" vertical="center" wrapText="1" indent="2"/>
      <protection/>
    </xf>
    <xf numFmtId="49" fontId="40" fillId="48" borderId="61" xfId="0" applyNumberFormat="1" applyFont="1" applyFill="1" applyBorder="1" applyAlignment="1" applyProtection="1">
      <alignment horizontal="center" vertical="center"/>
      <protection/>
    </xf>
    <xf numFmtId="49" fontId="40" fillId="48" borderId="60" xfId="0" applyNumberFormat="1" applyFont="1" applyFill="1" applyBorder="1" applyAlignment="1" applyProtection="1">
      <alignment horizontal="center" vertical="center"/>
      <protection/>
    </xf>
    <xf numFmtId="49" fontId="40" fillId="48" borderId="52" xfId="0" applyNumberFormat="1" applyFont="1" applyFill="1" applyBorder="1" applyAlignment="1" applyProtection="1">
      <alignment horizontal="center" vertical="center"/>
      <protection/>
    </xf>
    <xf numFmtId="0" fontId="40" fillId="49" borderId="54" xfId="0" applyFont="1" applyFill="1" applyBorder="1" applyAlignment="1" applyProtection="1">
      <alignment horizontal="left" vertical="center" wrapText="1" indent="2"/>
      <protection locked="0"/>
    </xf>
    <xf numFmtId="0" fontId="0" fillId="0" borderId="71" xfId="0" applyBorder="1" applyAlignment="1" applyProtection="1">
      <alignment/>
      <protection locked="0"/>
    </xf>
    <xf numFmtId="0" fontId="0" fillId="0" borderId="53" xfId="0" applyBorder="1" applyAlignment="1" applyProtection="1">
      <alignment/>
      <protection locked="0"/>
    </xf>
    <xf numFmtId="0" fontId="40" fillId="48" borderId="29" xfId="0" applyFont="1" applyFill="1" applyBorder="1" applyAlignment="1" applyProtection="1">
      <alignment horizontal="left" vertical="center" wrapText="1"/>
      <protection/>
    </xf>
    <xf numFmtId="0" fontId="40" fillId="48" borderId="41" xfId="0" applyFont="1" applyFill="1" applyBorder="1" applyAlignment="1" applyProtection="1">
      <alignment horizontal="left" vertical="center" wrapText="1"/>
      <protection/>
    </xf>
    <xf numFmtId="0" fontId="40" fillId="48" borderId="55" xfId="0" applyFont="1" applyFill="1" applyBorder="1" applyAlignment="1" applyProtection="1">
      <alignment horizontal="left" vertical="center" wrapText="1"/>
      <protection/>
    </xf>
    <xf numFmtId="0" fontId="40" fillId="48" borderId="31" xfId="0" applyFont="1" applyFill="1" applyBorder="1" applyAlignment="1" applyProtection="1">
      <alignment horizontal="left" vertical="center" wrapText="1"/>
      <protection/>
    </xf>
    <xf numFmtId="0" fontId="54" fillId="48" borderId="48" xfId="0" applyFont="1" applyFill="1" applyBorder="1" applyAlignment="1" applyProtection="1">
      <alignment horizontal="center" vertical="center" wrapText="1"/>
      <protection/>
    </xf>
    <xf numFmtId="0" fontId="44" fillId="48" borderId="66" xfId="0" applyFont="1" applyFill="1" applyBorder="1" applyAlignment="1" applyProtection="1">
      <alignment horizontal="center" vertical="center" wrapText="1"/>
      <protection/>
    </xf>
    <xf numFmtId="0" fontId="44" fillId="48" borderId="78" xfId="0" applyFont="1" applyFill="1" applyBorder="1" applyAlignment="1" applyProtection="1">
      <alignment horizontal="center" vertical="center" wrapText="1"/>
      <protection/>
    </xf>
    <xf numFmtId="0" fontId="40" fillId="48" borderId="55" xfId="0" applyFont="1" applyFill="1" applyBorder="1" applyAlignment="1" applyProtection="1">
      <alignment vertical="center" wrapText="1"/>
      <protection/>
    </xf>
    <xf numFmtId="0" fontId="40" fillId="48" borderId="31" xfId="0" applyFont="1" applyFill="1" applyBorder="1" applyAlignment="1" applyProtection="1">
      <alignment vertical="center" wrapText="1"/>
      <protection/>
    </xf>
    <xf numFmtId="0" fontId="40" fillId="48" borderId="56" xfId="0" applyFont="1" applyFill="1" applyBorder="1" applyAlignment="1" applyProtection="1">
      <alignment vertical="center" wrapText="1"/>
      <protection/>
    </xf>
    <xf numFmtId="0" fontId="40" fillId="48" borderId="70" xfId="0" applyFont="1" applyFill="1" applyBorder="1" applyAlignment="1" applyProtection="1">
      <alignment vertical="center" wrapText="1"/>
      <protection/>
    </xf>
    <xf numFmtId="0" fontId="40" fillId="48" borderId="55" xfId="0" applyFont="1" applyFill="1" applyBorder="1" applyAlignment="1" applyProtection="1">
      <alignment horizontal="center" vertical="center" wrapText="1"/>
      <protection/>
    </xf>
    <xf numFmtId="0" fontId="40" fillId="48" borderId="31" xfId="0" applyFont="1" applyFill="1" applyBorder="1" applyAlignment="1" applyProtection="1">
      <alignment horizontal="center" vertical="center" wrapText="1"/>
      <protection/>
    </xf>
    <xf numFmtId="0" fontId="62" fillId="48" borderId="0" xfId="0" applyFont="1" applyFill="1" applyBorder="1" applyAlignment="1" applyProtection="1">
      <alignment horizontal="left" vertical="center" wrapText="1"/>
      <protection/>
    </xf>
    <xf numFmtId="0" fontId="40" fillId="48" borderId="0" xfId="0" applyFont="1" applyFill="1" applyBorder="1" applyAlignment="1" applyProtection="1">
      <alignment horizontal="left" vertical="center" wrapText="1"/>
      <protection/>
    </xf>
    <xf numFmtId="0" fontId="44" fillId="7" borderId="55" xfId="0" applyFont="1" applyFill="1" applyBorder="1" applyAlignment="1" applyProtection="1">
      <alignment horizontal="center" vertical="center"/>
      <protection/>
    </xf>
    <xf numFmtId="0" fontId="44" fillId="7" borderId="45" xfId="0" applyFont="1" applyFill="1" applyBorder="1" applyAlignment="1" applyProtection="1">
      <alignment horizontal="center" vertical="center"/>
      <protection/>
    </xf>
    <xf numFmtId="0" fontId="44" fillId="7" borderId="31" xfId="0" applyFont="1" applyFill="1" applyBorder="1" applyAlignment="1" applyProtection="1">
      <alignment horizontal="center" vertical="center"/>
      <protection/>
    </xf>
    <xf numFmtId="0" fontId="44" fillId="30" borderId="34" xfId="0" applyFont="1" applyFill="1" applyBorder="1" applyAlignment="1" applyProtection="1">
      <alignment horizontal="center" vertical="center" wrapText="1"/>
      <protection/>
    </xf>
    <xf numFmtId="0" fontId="44" fillId="30" borderId="81" xfId="0" applyFont="1" applyFill="1" applyBorder="1" applyAlignment="1" applyProtection="1">
      <alignment horizontal="center" vertical="center" wrapText="1"/>
      <protection/>
    </xf>
    <xf numFmtId="0" fontId="44" fillId="30" borderId="76" xfId="0" applyFont="1" applyFill="1" applyBorder="1" applyAlignment="1" applyProtection="1">
      <alignment horizontal="center" vertical="center" wrapText="1"/>
      <protection/>
    </xf>
  </cellXfs>
  <cellStyles count="536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3" xfId="222"/>
    <cellStyle name="Currency [0] 4" xfId="223"/>
    <cellStyle name="Currency [0] 5" xfId="224"/>
    <cellStyle name="Currency [0] 6" xfId="225"/>
    <cellStyle name="Currency [0] 7" xfId="226"/>
    <cellStyle name="Currency [0] 8" xfId="227"/>
    <cellStyle name="Currency_irl tel sep5" xfId="228"/>
    <cellStyle name="Euro" xfId="229"/>
    <cellStyle name="Explanatory Text" xfId="230"/>
    <cellStyle name="F2" xfId="231"/>
    <cellStyle name="F3" xfId="232"/>
    <cellStyle name="F4" xfId="233"/>
    <cellStyle name="F5" xfId="234"/>
    <cellStyle name="F6" xfId="235"/>
    <cellStyle name="F7" xfId="236"/>
    <cellStyle name="F8" xfId="237"/>
    <cellStyle name="Good" xfId="238"/>
    <cellStyle name="Heading 1" xfId="239"/>
    <cellStyle name="Heading 2" xfId="240"/>
    <cellStyle name="Heading 3" xfId="241"/>
    <cellStyle name="Heading 4" xfId="242"/>
    <cellStyle name="Input" xfId="243"/>
    <cellStyle name="Linked Cell" xfId="244"/>
    <cellStyle name="Neutral" xfId="245"/>
    <cellStyle name="normal" xfId="246"/>
    <cellStyle name="Normal 2" xfId="247"/>
    <cellStyle name="Normal_ASUS" xfId="248"/>
    <cellStyle name="Normal1" xfId="249"/>
    <cellStyle name="normбlnм_laroux" xfId="250"/>
    <cellStyle name="Note" xfId="251"/>
    <cellStyle name="Output" xfId="252"/>
    <cellStyle name="Price_Body" xfId="253"/>
    <cellStyle name="Style 1" xfId="254"/>
    <cellStyle name="Title" xfId="255"/>
    <cellStyle name="Total" xfId="256"/>
    <cellStyle name="Warning Text" xfId="257"/>
    <cellStyle name="Акцент1" xfId="258"/>
    <cellStyle name="Акцент1 2" xfId="259"/>
    <cellStyle name="Акцент1 3" xfId="260"/>
    <cellStyle name="Акцент1 4" xfId="261"/>
    <cellStyle name="Акцент1 5" xfId="262"/>
    <cellStyle name="Акцент1 6" xfId="263"/>
    <cellStyle name="Акцент1 7" xfId="264"/>
    <cellStyle name="Акцент1 8" xfId="265"/>
    <cellStyle name="Акцент1 9" xfId="266"/>
    <cellStyle name="Акцент2" xfId="267"/>
    <cellStyle name="Акцент2 2" xfId="268"/>
    <cellStyle name="Акцент2 3" xfId="269"/>
    <cellStyle name="Акцент2 4" xfId="270"/>
    <cellStyle name="Акцент2 5" xfId="271"/>
    <cellStyle name="Акцент2 6" xfId="272"/>
    <cellStyle name="Акцент2 7" xfId="273"/>
    <cellStyle name="Акцент2 8" xfId="274"/>
    <cellStyle name="Акцент2 9" xfId="275"/>
    <cellStyle name="Акцент3" xfId="276"/>
    <cellStyle name="Акцент3 2" xfId="277"/>
    <cellStyle name="Акцент3 3" xfId="278"/>
    <cellStyle name="Акцент3 4" xfId="279"/>
    <cellStyle name="Акцент3 5" xfId="280"/>
    <cellStyle name="Акцент3 6" xfId="281"/>
    <cellStyle name="Акцент3 7" xfId="282"/>
    <cellStyle name="Акцент3 8" xfId="283"/>
    <cellStyle name="Акцент3 9" xfId="284"/>
    <cellStyle name="Акцент4" xfId="285"/>
    <cellStyle name="Акцент4 2" xfId="286"/>
    <cellStyle name="Акцент4 3" xfId="287"/>
    <cellStyle name="Акцент4 4" xfId="288"/>
    <cellStyle name="Акцент4 5" xfId="289"/>
    <cellStyle name="Акцент4 6" xfId="290"/>
    <cellStyle name="Акцент4 7" xfId="291"/>
    <cellStyle name="Акцент4 8" xfId="292"/>
    <cellStyle name="Акцент4 9" xfId="293"/>
    <cellStyle name="Акцент5" xfId="294"/>
    <cellStyle name="Акцент5 2" xfId="295"/>
    <cellStyle name="Акцент5 3" xfId="296"/>
    <cellStyle name="Акцент5 4" xfId="297"/>
    <cellStyle name="Акцент5 5" xfId="298"/>
    <cellStyle name="Акцент5 6" xfId="299"/>
    <cellStyle name="Акцент5 7" xfId="300"/>
    <cellStyle name="Акцент5 8" xfId="301"/>
    <cellStyle name="Акцент5 9" xfId="302"/>
    <cellStyle name="Акцент6" xfId="303"/>
    <cellStyle name="Акцент6 2" xfId="304"/>
    <cellStyle name="Акцент6 3" xfId="305"/>
    <cellStyle name="Акцент6 4" xfId="306"/>
    <cellStyle name="Акцент6 5" xfId="307"/>
    <cellStyle name="Акцент6 6" xfId="308"/>
    <cellStyle name="Акцент6 7" xfId="309"/>
    <cellStyle name="Акцент6 8" xfId="310"/>
    <cellStyle name="Акцент6 9" xfId="311"/>
    <cellStyle name="Беззащитный" xfId="312"/>
    <cellStyle name="Ввод " xfId="313"/>
    <cellStyle name="Ввод  2" xfId="314"/>
    <cellStyle name="Ввод  3" xfId="315"/>
    <cellStyle name="Ввод  4" xfId="316"/>
    <cellStyle name="Ввод  5" xfId="317"/>
    <cellStyle name="Ввод  6" xfId="318"/>
    <cellStyle name="Ввод  7" xfId="319"/>
    <cellStyle name="Ввод  8" xfId="320"/>
    <cellStyle name="Ввод  9" xfId="321"/>
    <cellStyle name="Вывод" xfId="322"/>
    <cellStyle name="Вывод 2" xfId="323"/>
    <cellStyle name="Вывод 3" xfId="324"/>
    <cellStyle name="Вывод 4" xfId="325"/>
    <cellStyle name="Вывод 5" xfId="326"/>
    <cellStyle name="Вывод 6" xfId="327"/>
    <cellStyle name="Вывод 7" xfId="328"/>
    <cellStyle name="Вывод 8" xfId="329"/>
    <cellStyle name="Вывод 9" xfId="330"/>
    <cellStyle name="Вычисление" xfId="331"/>
    <cellStyle name="Вычисление 2" xfId="332"/>
    <cellStyle name="Вычисление 3" xfId="333"/>
    <cellStyle name="Вычисление 4" xfId="334"/>
    <cellStyle name="Вычисление 5" xfId="335"/>
    <cellStyle name="Вычисление 6" xfId="336"/>
    <cellStyle name="Вычисление 7" xfId="337"/>
    <cellStyle name="Вычисление 8" xfId="338"/>
    <cellStyle name="Вычисление 9" xfId="339"/>
    <cellStyle name="Hyperlink" xfId="340"/>
    <cellStyle name="Гиперссылка_PREDEL.JKH.2010(v1.3)" xfId="341"/>
    <cellStyle name="Гиперссылка_TR.TARIFF.AUTO.P.M.2.16" xfId="342"/>
    <cellStyle name="ДАТА" xfId="343"/>
    <cellStyle name="Currency" xfId="344"/>
    <cellStyle name="Currency [0]" xfId="345"/>
    <cellStyle name="Заголовок" xfId="346"/>
    <cellStyle name="Заголовок 1" xfId="347"/>
    <cellStyle name="Заголовок 1 2" xfId="348"/>
    <cellStyle name="Заголовок 1 3" xfId="349"/>
    <cellStyle name="Заголовок 1 4" xfId="350"/>
    <cellStyle name="Заголовок 1 5" xfId="351"/>
    <cellStyle name="Заголовок 1 6" xfId="352"/>
    <cellStyle name="Заголовок 1 7" xfId="353"/>
    <cellStyle name="Заголовок 1 8" xfId="354"/>
    <cellStyle name="Заголовок 1 9" xfId="355"/>
    <cellStyle name="Заголовок 2" xfId="356"/>
    <cellStyle name="Заголовок 2 2" xfId="357"/>
    <cellStyle name="Заголовок 2 3" xfId="358"/>
    <cellStyle name="Заголовок 2 4" xfId="359"/>
    <cellStyle name="Заголовок 2 5" xfId="360"/>
    <cellStyle name="Заголовок 2 6" xfId="361"/>
    <cellStyle name="Заголовок 2 7" xfId="362"/>
    <cellStyle name="Заголовок 2 8" xfId="363"/>
    <cellStyle name="Заголовок 2 9" xfId="364"/>
    <cellStyle name="Заголовок 3" xfId="365"/>
    <cellStyle name="Заголовок 3 2" xfId="366"/>
    <cellStyle name="Заголовок 3 3" xfId="367"/>
    <cellStyle name="Заголовок 3 4" xfId="368"/>
    <cellStyle name="Заголовок 3 5" xfId="369"/>
    <cellStyle name="Заголовок 3 6" xfId="370"/>
    <cellStyle name="Заголовок 3 7" xfId="371"/>
    <cellStyle name="Заголовок 3 8" xfId="372"/>
    <cellStyle name="Заголовок 3 9" xfId="373"/>
    <cellStyle name="Заголовок 4" xfId="374"/>
    <cellStyle name="Заголовок 4 2" xfId="375"/>
    <cellStyle name="Заголовок 4 3" xfId="376"/>
    <cellStyle name="Заголовок 4 4" xfId="377"/>
    <cellStyle name="Заголовок 4 5" xfId="378"/>
    <cellStyle name="Заголовок 4 6" xfId="379"/>
    <cellStyle name="Заголовок 4 7" xfId="380"/>
    <cellStyle name="Заголовок 4 8" xfId="381"/>
    <cellStyle name="Заголовок 4 9" xfId="382"/>
    <cellStyle name="ЗАГОЛОВОК1" xfId="383"/>
    <cellStyle name="ЗАГОЛОВОК2" xfId="384"/>
    <cellStyle name="ЗаголовокСтолбца" xfId="385"/>
    <cellStyle name="Защитный" xfId="386"/>
    <cellStyle name="Значение" xfId="387"/>
    <cellStyle name="Итог" xfId="388"/>
    <cellStyle name="Итог 2" xfId="389"/>
    <cellStyle name="Итог 3" xfId="390"/>
    <cellStyle name="Итог 4" xfId="391"/>
    <cellStyle name="Итог 5" xfId="392"/>
    <cellStyle name="Итог 6" xfId="393"/>
    <cellStyle name="Итог 7" xfId="394"/>
    <cellStyle name="Итог 8" xfId="395"/>
    <cellStyle name="Итог 9" xfId="396"/>
    <cellStyle name="ИТОГОВЫЙ" xfId="397"/>
    <cellStyle name="Контрольная ячейка" xfId="398"/>
    <cellStyle name="Контрольная ячейка 2" xfId="399"/>
    <cellStyle name="Контрольная ячейка 3" xfId="400"/>
    <cellStyle name="Контрольная ячейка 4" xfId="401"/>
    <cellStyle name="Контрольная ячейка 5" xfId="402"/>
    <cellStyle name="Контрольная ячейка 6" xfId="403"/>
    <cellStyle name="Контрольная ячейка 7" xfId="404"/>
    <cellStyle name="Контрольная ячейка 8" xfId="405"/>
    <cellStyle name="Контрольная ячейка 9" xfId="406"/>
    <cellStyle name="Мой заголовок" xfId="407"/>
    <cellStyle name="Мой заголовок листа" xfId="408"/>
    <cellStyle name="Мои наименования показателей" xfId="409"/>
    <cellStyle name="Мои наименования показателей 2" xfId="410"/>
    <cellStyle name="Мои наименования показателей 3" xfId="411"/>
    <cellStyle name="Мои наименования показателей 4" xfId="412"/>
    <cellStyle name="Мои наименования показателей 5" xfId="413"/>
    <cellStyle name="Мои наименования показателей 6" xfId="414"/>
    <cellStyle name="Мои наименования показателей 7" xfId="415"/>
    <cellStyle name="Мои наименования показателей 8" xfId="416"/>
    <cellStyle name="Мои наименования показателей_BALANCE.TBO.1.71" xfId="417"/>
    <cellStyle name="назв фил" xfId="418"/>
    <cellStyle name="Название" xfId="419"/>
    <cellStyle name="Название 2" xfId="420"/>
    <cellStyle name="Название 3" xfId="421"/>
    <cellStyle name="Название 4" xfId="422"/>
    <cellStyle name="Название 5" xfId="423"/>
    <cellStyle name="Название 6" xfId="424"/>
    <cellStyle name="Название 7" xfId="425"/>
    <cellStyle name="Название 8" xfId="426"/>
    <cellStyle name="Название 9" xfId="427"/>
    <cellStyle name="Нейтральный" xfId="428"/>
    <cellStyle name="Нейтральный 2" xfId="429"/>
    <cellStyle name="Нейтральный 3" xfId="430"/>
    <cellStyle name="Нейтральный 4" xfId="431"/>
    <cellStyle name="Нейтральный 5" xfId="432"/>
    <cellStyle name="Нейтральный 6" xfId="433"/>
    <cellStyle name="Нейтральный 7" xfId="434"/>
    <cellStyle name="Нейтральный 8" xfId="435"/>
    <cellStyle name="Нейтральный 9" xfId="436"/>
    <cellStyle name="Обычный 10" xfId="437"/>
    <cellStyle name="Обычный 2" xfId="438"/>
    <cellStyle name="Обычный 2 2" xfId="439"/>
    <cellStyle name="Обычный 2 3" xfId="440"/>
    <cellStyle name="Обычный 2 4" xfId="441"/>
    <cellStyle name="Обычный 2 5" xfId="442"/>
    <cellStyle name="Обычный 2 6" xfId="443"/>
    <cellStyle name="Обычный 2_EE.FORMA15.BS.4.78(v0.1)" xfId="444"/>
    <cellStyle name="Обычный 3" xfId="445"/>
    <cellStyle name="Обычный 4" xfId="446"/>
    <cellStyle name="Обычный 5" xfId="447"/>
    <cellStyle name="Обычный 6" xfId="448"/>
    <cellStyle name="Обычный 7" xfId="449"/>
    <cellStyle name="Обычный 8" xfId="450"/>
    <cellStyle name="Обычный 9" xfId="451"/>
    <cellStyle name="Обычный_BALANCE.VODOSN.2008YEAR_JKK.33.VS.1.77" xfId="452"/>
    <cellStyle name="Обычный_BALANCE.WARM.2007YEAR(FACT)" xfId="453"/>
    <cellStyle name="Обычный_EE.RGEN.2.73 (17.11.2009)" xfId="454"/>
    <cellStyle name="Обычный_OREP.JKH.POD.2010YEAR(v1.0)" xfId="455"/>
    <cellStyle name="Обычный_OREP.JKH.POD.2010YEAR(v1.1)" xfId="456"/>
    <cellStyle name="Обычный_PREDEL.JKH.2010(v1.3)" xfId="457"/>
    <cellStyle name="Обычный_PRIL1.ELECTR" xfId="458"/>
    <cellStyle name="Обычный_PRIL4.JKU.7.28(04.03.2009)" xfId="459"/>
    <cellStyle name="Обычный_ЖКУ_проект3" xfId="460"/>
    <cellStyle name="Обычный_Котёл Сбыты" xfId="461"/>
    <cellStyle name="Обычный_Мониторинг инвестиций" xfId="462"/>
    <cellStyle name="Обычный_Мониторинг по тарифам ТОWRK_BU" xfId="463"/>
    <cellStyle name="Обычный_Приложение 3 (вода) мет" xfId="464"/>
    <cellStyle name="Обычный_ТС цены" xfId="465"/>
    <cellStyle name="Обычный_форма 1 водопровод для орг" xfId="466"/>
    <cellStyle name="Followed Hyperlink" xfId="467"/>
    <cellStyle name="Плохой" xfId="468"/>
    <cellStyle name="Плохой 2" xfId="469"/>
    <cellStyle name="Плохой 3" xfId="470"/>
    <cellStyle name="Плохой 4" xfId="471"/>
    <cellStyle name="Плохой 5" xfId="472"/>
    <cellStyle name="Плохой 6" xfId="473"/>
    <cellStyle name="Плохой 7" xfId="474"/>
    <cellStyle name="Плохой 8" xfId="475"/>
    <cellStyle name="Плохой 9" xfId="476"/>
    <cellStyle name="Поле ввода" xfId="477"/>
    <cellStyle name="Пояснение" xfId="478"/>
    <cellStyle name="Пояснение 2" xfId="479"/>
    <cellStyle name="Пояснение 3" xfId="480"/>
    <cellStyle name="Пояснение 4" xfId="481"/>
    <cellStyle name="Пояснение 5" xfId="482"/>
    <cellStyle name="Пояснение 6" xfId="483"/>
    <cellStyle name="Пояснение 7" xfId="484"/>
    <cellStyle name="Пояснение 8" xfId="485"/>
    <cellStyle name="Пояснение 9" xfId="486"/>
    <cellStyle name="Примечание" xfId="487"/>
    <cellStyle name="Примечание 10" xfId="488"/>
    <cellStyle name="Примечание 11" xfId="489"/>
    <cellStyle name="Примечание 12" xfId="490"/>
    <cellStyle name="Примечание 2" xfId="491"/>
    <cellStyle name="Примечание 2 2" xfId="492"/>
    <cellStyle name="Примечание 2 3" xfId="493"/>
    <cellStyle name="Примечание 2 4" xfId="494"/>
    <cellStyle name="Примечание 2 5" xfId="495"/>
    <cellStyle name="Примечание 2 6" xfId="496"/>
    <cellStyle name="Примечание 3" xfId="497"/>
    <cellStyle name="Примечание 4" xfId="498"/>
    <cellStyle name="Примечание 5" xfId="499"/>
    <cellStyle name="Примечание 6" xfId="500"/>
    <cellStyle name="Примечание 7" xfId="501"/>
    <cellStyle name="Примечание 8" xfId="502"/>
    <cellStyle name="Примечание 9" xfId="503"/>
    <cellStyle name="Percent" xfId="504"/>
    <cellStyle name="Процентный 2" xfId="505"/>
    <cellStyle name="Процентный 3" xfId="506"/>
    <cellStyle name="Процентный 4" xfId="507"/>
    <cellStyle name="Связанная ячейка" xfId="508"/>
    <cellStyle name="Связанная ячейка 2" xfId="509"/>
    <cellStyle name="Связанная ячейка 3" xfId="510"/>
    <cellStyle name="Связанная ячейка 4" xfId="511"/>
    <cellStyle name="Связанная ячейка 5" xfId="512"/>
    <cellStyle name="Связанная ячейка 6" xfId="513"/>
    <cellStyle name="Связанная ячейка 7" xfId="514"/>
    <cellStyle name="Связанная ячейка 8" xfId="515"/>
    <cellStyle name="Связанная ячейка 9" xfId="516"/>
    <cellStyle name="Стиль 1" xfId="517"/>
    <cellStyle name="ТЕКСТ" xfId="518"/>
    <cellStyle name="Текст предупреждения" xfId="519"/>
    <cellStyle name="Текст предупреждения 2" xfId="520"/>
    <cellStyle name="Текст предупреждения 3" xfId="521"/>
    <cellStyle name="Текст предупреждения 4" xfId="522"/>
    <cellStyle name="Текст предупреждения 5" xfId="523"/>
    <cellStyle name="Текст предупреждения 6" xfId="524"/>
    <cellStyle name="Текст предупреждения 7" xfId="525"/>
    <cellStyle name="Текст предупреждения 8" xfId="526"/>
    <cellStyle name="Текст предупреждения 9" xfId="527"/>
    <cellStyle name="Текстовый" xfId="528"/>
    <cellStyle name="Тысячи [0]_3Com" xfId="529"/>
    <cellStyle name="Тысячи_3Com" xfId="530"/>
    <cellStyle name="ФИКСИРОВАННЫЙ" xfId="531"/>
    <cellStyle name="Comma" xfId="532"/>
    <cellStyle name="Comma [0]" xfId="533"/>
    <cellStyle name="Финансовый 2" xfId="534"/>
    <cellStyle name="Формула" xfId="535"/>
    <cellStyle name="ФормулаВБ" xfId="536"/>
    <cellStyle name="ФормулаНаКонтроль" xfId="537"/>
    <cellStyle name="Хороший" xfId="538"/>
    <cellStyle name="Хороший 2" xfId="539"/>
    <cellStyle name="Хороший 3" xfId="540"/>
    <cellStyle name="Хороший 4" xfId="541"/>
    <cellStyle name="Хороший 5" xfId="542"/>
    <cellStyle name="Хороший 6" xfId="543"/>
    <cellStyle name="Хороший 7" xfId="544"/>
    <cellStyle name="Хороший 8" xfId="545"/>
    <cellStyle name="Хороший 9" xfId="546"/>
    <cellStyle name="Џђћ–…ќ’ќ›‰" xfId="5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51</xdr:row>
      <xdr:rowOff>28575</xdr:rowOff>
    </xdr:from>
    <xdr:to>
      <xdr:col>14</xdr:col>
      <xdr:colOff>638175</xdr:colOff>
      <xdr:row>53</xdr:row>
      <xdr:rowOff>38100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53300" y="8029575"/>
          <a:ext cx="20288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114300</xdr:colOff>
      <xdr:row>5</xdr:row>
      <xdr:rowOff>47625</xdr:rowOff>
    </xdr:from>
    <xdr:to>
      <xdr:col>11</xdr:col>
      <xdr:colOff>428625</xdr:colOff>
      <xdr:row>5</xdr:row>
      <xdr:rowOff>333375</xdr:rowOff>
    </xdr:to>
    <xdr:pic>
      <xdr:nvPicPr>
        <xdr:cNvPr id="2" name="cmdRegionChan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86300" y="1095375"/>
          <a:ext cx="24003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2247900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5124450"/>
          <a:ext cx="20955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2324100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0" y="2752725"/>
          <a:ext cx="2171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tabColor indexed="12"/>
  </sheetPr>
  <dimension ref="A1:Q55"/>
  <sheetViews>
    <sheetView zoomScalePageLayoutView="0" workbookViewId="0" topLeftCell="A7">
      <selection activeCell="S10" sqref="S10"/>
    </sheetView>
  </sheetViews>
  <sheetFormatPr defaultColWidth="9.125" defaultRowHeight="12.75"/>
  <cols>
    <col min="1" max="2" width="2.625" style="64" customWidth="1"/>
    <col min="3" max="15" width="9.125" style="64" customWidth="1"/>
    <col min="16" max="16" width="9.00390625" style="64" customWidth="1"/>
    <col min="17" max="18" width="2.625" style="64" customWidth="1"/>
    <col min="19" max="16384" width="9.125" style="64" customWidth="1"/>
  </cols>
  <sheetData>
    <row r="1" spans="14:15" ht="11.25">
      <c r="N1" s="65"/>
      <c r="O1" s="65"/>
    </row>
    <row r="2" spans="2:17" ht="12.75">
      <c r="B2" s="66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239"/>
      <c r="O2" s="239"/>
      <c r="P2" s="364" t="e">
        <f>"Версия "&amp;GetVersion()</f>
        <v>#NAME?</v>
      </c>
      <c r="Q2" s="365"/>
    </row>
    <row r="3" spans="2:17" ht="30.75" customHeight="1">
      <c r="B3" s="68"/>
      <c r="C3" s="366" t="s">
        <v>747</v>
      </c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8"/>
      <c r="Q3" s="38"/>
    </row>
    <row r="4" spans="2:17" ht="12.75">
      <c r="B4" s="68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70"/>
      <c r="O4" s="70"/>
      <c r="P4" s="70"/>
      <c r="Q4" s="38"/>
    </row>
    <row r="5" spans="2:17" ht="15" customHeight="1">
      <c r="B5" s="68"/>
      <c r="C5" s="369" t="s">
        <v>841</v>
      </c>
      <c r="D5" s="369"/>
      <c r="E5" s="369"/>
      <c r="F5" s="369"/>
      <c r="G5" s="369"/>
      <c r="H5" s="369"/>
      <c r="I5" s="69"/>
      <c r="J5" s="69"/>
      <c r="K5" s="69"/>
      <c r="L5" s="69"/>
      <c r="M5" s="69"/>
      <c r="N5" s="70"/>
      <c r="O5" s="70"/>
      <c r="P5" s="69"/>
      <c r="Q5" s="71"/>
    </row>
    <row r="6" spans="2:17" ht="27" customHeight="1">
      <c r="B6" s="68"/>
      <c r="C6" s="371" t="s">
        <v>694</v>
      </c>
      <c r="D6" s="371"/>
      <c r="E6" s="371"/>
      <c r="F6" s="371"/>
      <c r="G6" s="371"/>
      <c r="H6" s="371"/>
      <c r="I6" s="69"/>
      <c r="J6" s="69"/>
      <c r="K6" s="69"/>
      <c r="L6" s="69"/>
      <c r="M6" s="69"/>
      <c r="N6" s="69"/>
      <c r="O6" s="69"/>
      <c r="P6" s="69"/>
      <c r="Q6" s="71"/>
    </row>
    <row r="7" spans="2:17" ht="11.25">
      <c r="B7" s="68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71"/>
    </row>
    <row r="8" spans="2:17" ht="11.25">
      <c r="B8" s="68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71"/>
    </row>
    <row r="9" spans="2:17" ht="11.25">
      <c r="B9" s="68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71"/>
    </row>
    <row r="10" spans="2:17" ht="11.25">
      <c r="B10" s="68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71"/>
    </row>
    <row r="11" spans="2:17" ht="11.25">
      <c r="B11" s="68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71"/>
    </row>
    <row r="12" spans="2:17" ht="11.25">
      <c r="B12" s="68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71"/>
    </row>
    <row r="13" spans="2:17" ht="11.25">
      <c r="B13" s="68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71"/>
    </row>
    <row r="14" spans="2:17" ht="11.25">
      <c r="B14" s="68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71"/>
    </row>
    <row r="15" spans="2:17" ht="11.25">
      <c r="B15" s="68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71"/>
    </row>
    <row r="16" spans="2:17" ht="11.25">
      <c r="B16" s="68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71"/>
    </row>
    <row r="17" spans="2:17" ht="11.25">
      <c r="B17" s="68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71"/>
    </row>
    <row r="18" spans="2:17" ht="11.25">
      <c r="B18" s="68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71"/>
    </row>
    <row r="19" spans="2:17" ht="11.25">
      <c r="B19" s="68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71"/>
    </row>
    <row r="20" spans="2:17" ht="11.25">
      <c r="B20" s="68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71"/>
    </row>
    <row r="21" spans="2:17" ht="11.25">
      <c r="B21" s="68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71"/>
    </row>
    <row r="22" spans="2:17" ht="11.25" customHeight="1">
      <c r="B22" s="68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71"/>
    </row>
    <row r="23" spans="2:17" ht="11.25">
      <c r="B23" s="68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71"/>
    </row>
    <row r="24" spans="2:17" ht="11.25">
      <c r="B24" s="68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71"/>
    </row>
    <row r="25" spans="2:17" ht="11.25">
      <c r="B25" s="68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71"/>
    </row>
    <row r="26" spans="2:17" ht="11.25">
      <c r="B26" s="68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71"/>
    </row>
    <row r="27" spans="2:17" ht="11.25">
      <c r="B27" s="68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71"/>
    </row>
    <row r="28" spans="2:17" ht="11.25">
      <c r="B28" s="68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71"/>
    </row>
    <row r="29" spans="2:17" ht="11.25">
      <c r="B29" s="68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71"/>
    </row>
    <row r="30" spans="2:17" ht="11.25">
      <c r="B30" s="68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71"/>
    </row>
    <row r="31" spans="2:17" ht="11.25">
      <c r="B31" s="68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71"/>
    </row>
    <row r="32" spans="2:17" ht="11.25">
      <c r="B32" s="68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71"/>
    </row>
    <row r="33" spans="2:17" ht="11.25">
      <c r="B33" s="68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71"/>
    </row>
    <row r="34" spans="2:17" ht="11.25">
      <c r="B34" s="68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71"/>
    </row>
    <row r="35" spans="2:17" ht="11.25">
      <c r="B35" s="68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71"/>
    </row>
    <row r="36" spans="2:17" ht="11.25">
      <c r="B36" s="68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71"/>
    </row>
    <row r="37" spans="2:17" ht="11.25">
      <c r="B37" s="68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71"/>
    </row>
    <row r="38" spans="2:17" ht="11.25">
      <c r="B38" s="68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71"/>
    </row>
    <row r="39" spans="2:17" ht="11.25">
      <c r="B39" s="68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71"/>
    </row>
    <row r="40" spans="2:17" ht="11.25">
      <c r="B40" s="68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71"/>
    </row>
    <row r="41" spans="2:17" ht="11.25">
      <c r="B41" s="68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71"/>
    </row>
    <row r="42" spans="1:17" s="245" customFormat="1" ht="11.25">
      <c r="A42" s="240"/>
      <c r="B42" s="241"/>
      <c r="C42" s="370" t="s">
        <v>1404</v>
      </c>
      <c r="D42" s="370"/>
      <c r="E42" s="370"/>
      <c r="F42" s="370"/>
      <c r="G42" s="370"/>
      <c r="H42" s="370"/>
      <c r="I42" s="242"/>
      <c r="J42" s="242"/>
      <c r="K42" s="242"/>
      <c r="L42" s="242"/>
      <c r="M42" s="242"/>
      <c r="N42" s="243"/>
      <c r="O42" s="243"/>
      <c r="P42" s="243"/>
      <c r="Q42" s="244"/>
    </row>
    <row r="43" spans="1:17" s="245" customFormat="1" ht="11.25">
      <c r="A43" s="240"/>
      <c r="B43" s="241"/>
      <c r="C43" s="372" t="s">
        <v>1405</v>
      </c>
      <c r="D43" s="372"/>
      <c r="E43" s="373"/>
      <c r="F43" s="374"/>
      <c r="G43" s="374"/>
      <c r="H43" s="374"/>
      <c r="I43" s="374"/>
      <c r="J43" s="374"/>
      <c r="K43" s="374"/>
      <c r="L43" s="241"/>
      <c r="M43" s="242"/>
      <c r="N43" s="243"/>
      <c r="O43" s="243"/>
      <c r="P43" s="243"/>
      <c r="Q43" s="244"/>
    </row>
    <row r="44" spans="1:17" s="245" customFormat="1" ht="11.25">
      <c r="A44" s="240"/>
      <c r="B44" s="241"/>
      <c r="C44" s="372" t="s">
        <v>1406</v>
      </c>
      <c r="D44" s="372"/>
      <c r="E44" s="373"/>
      <c r="F44" s="374"/>
      <c r="G44" s="374"/>
      <c r="H44" s="374"/>
      <c r="I44" s="374"/>
      <c r="J44" s="374"/>
      <c r="K44" s="374"/>
      <c r="L44" s="241"/>
      <c r="M44" s="242"/>
      <c r="N44" s="243"/>
      <c r="O44" s="243"/>
      <c r="P44" s="243"/>
      <c r="Q44" s="244"/>
    </row>
    <row r="45" spans="1:17" s="245" customFormat="1" ht="11.25">
      <c r="A45" s="240"/>
      <c r="B45" s="241"/>
      <c r="C45" s="372" t="s">
        <v>820</v>
      </c>
      <c r="D45" s="372"/>
      <c r="E45" s="377" t="s">
        <v>1407</v>
      </c>
      <c r="F45" s="374"/>
      <c r="G45" s="374"/>
      <c r="H45" s="374"/>
      <c r="I45" s="374"/>
      <c r="J45" s="374"/>
      <c r="K45" s="374"/>
      <c r="L45" s="241"/>
      <c r="M45" s="242"/>
      <c r="N45" s="243"/>
      <c r="O45" s="243"/>
      <c r="P45" s="243"/>
      <c r="Q45" s="244"/>
    </row>
    <row r="46" spans="1:17" s="245" customFormat="1" ht="11.25">
      <c r="A46" s="240"/>
      <c r="B46" s="241"/>
      <c r="C46" s="372" t="s">
        <v>1408</v>
      </c>
      <c r="D46" s="372"/>
      <c r="E46" s="378"/>
      <c r="F46" s="375"/>
      <c r="G46" s="375"/>
      <c r="H46" s="375"/>
      <c r="I46" s="375"/>
      <c r="J46" s="375"/>
      <c r="K46" s="373"/>
      <c r="L46" s="241"/>
      <c r="M46" s="242"/>
      <c r="N46" s="243"/>
      <c r="O46" s="243"/>
      <c r="P46" s="243"/>
      <c r="Q46" s="244"/>
    </row>
    <row r="47" spans="1:17" s="245" customFormat="1" ht="25.5" customHeight="1">
      <c r="A47" s="240"/>
      <c r="B47" s="241"/>
      <c r="C47" s="372" t="s">
        <v>1409</v>
      </c>
      <c r="D47" s="372"/>
      <c r="E47" s="375" t="s">
        <v>1410</v>
      </c>
      <c r="F47" s="375"/>
      <c r="G47" s="375"/>
      <c r="H47" s="375"/>
      <c r="I47" s="375"/>
      <c r="J47" s="375"/>
      <c r="K47" s="373"/>
      <c r="L47" s="241"/>
      <c r="M47" s="242"/>
      <c r="N47" s="243"/>
      <c r="O47" s="243"/>
      <c r="P47" s="243"/>
      <c r="Q47" s="244"/>
    </row>
    <row r="48" spans="1:17" s="245" customFormat="1" ht="11.25">
      <c r="A48" s="240"/>
      <c r="B48" s="241"/>
      <c r="C48" s="246"/>
      <c r="D48" s="246"/>
      <c r="E48" s="246"/>
      <c r="F48" s="246"/>
      <c r="G48" s="246"/>
      <c r="H48" s="246"/>
      <c r="I48" s="242"/>
      <c r="J48" s="242"/>
      <c r="K48" s="242"/>
      <c r="L48" s="242"/>
      <c r="M48" s="242"/>
      <c r="N48" s="243"/>
      <c r="O48" s="243"/>
      <c r="P48" s="243"/>
      <c r="Q48" s="244"/>
    </row>
    <row r="49" spans="1:17" s="245" customFormat="1" ht="11.25">
      <c r="A49" s="240"/>
      <c r="B49" s="241"/>
      <c r="C49" s="370" t="s">
        <v>1411</v>
      </c>
      <c r="D49" s="370"/>
      <c r="E49" s="370"/>
      <c r="F49" s="370"/>
      <c r="G49" s="370"/>
      <c r="H49" s="370"/>
      <c r="I49" s="242"/>
      <c r="J49" s="242"/>
      <c r="K49" s="242"/>
      <c r="L49" s="242"/>
      <c r="M49" s="242"/>
      <c r="N49" s="243"/>
      <c r="O49" s="243"/>
      <c r="P49" s="243"/>
      <c r="Q49" s="244"/>
    </row>
    <row r="50" spans="1:17" s="245" customFormat="1" ht="11.25">
      <c r="A50" s="240"/>
      <c r="B50" s="241"/>
      <c r="C50" s="372" t="s">
        <v>1405</v>
      </c>
      <c r="D50" s="372"/>
      <c r="E50" s="373"/>
      <c r="F50" s="376"/>
      <c r="G50" s="376"/>
      <c r="H50" s="376"/>
      <c r="I50" s="376"/>
      <c r="J50" s="376"/>
      <c r="K50" s="376"/>
      <c r="L50" s="241"/>
      <c r="M50" s="242"/>
      <c r="N50" s="243"/>
      <c r="O50" s="243"/>
      <c r="P50" s="243"/>
      <c r="Q50" s="244"/>
    </row>
    <row r="51" spans="1:17" s="245" customFormat="1" ht="11.25">
      <c r="A51" s="240"/>
      <c r="B51" s="241"/>
      <c r="C51" s="372" t="s">
        <v>1406</v>
      </c>
      <c r="D51" s="372"/>
      <c r="E51" s="379"/>
      <c r="F51" s="376"/>
      <c r="G51" s="376"/>
      <c r="H51" s="376"/>
      <c r="I51" s="376"/>
      <c r="J51" s="376"/>
      <c r="K51" s="376"/>
      <c r="L51" s="241"/>
      <c r="M51" s="242"/>
      <c r="N51" s="243"/>
      <c r="O51" s="243"/>
      <c r="P51" s="243"/>
      <c r="Q51" s="244"/>
    </row>
    <row r="52" spans="1:17" s="245" customFormat="1" ht="11.25">
      <c r="A52" s="240"/>
      <c r="B52" s="241"/>
      <c r="C52" s="372" t="s">
        <v>820</v>
      </c>
      <c r="D52" s="372"/>
      <c r="E52" s="380"/>
      <c r="F52" s="381"/>
      <c r="G52" s="381"/>
      <c r="H52" s="381"/>
      <c r="I52" s="381"/>
      <c r="J52" s="381"/>
      <c r="K52" s="381"/>
      <c r="L52" s="241"/>
      <c r="M52" s="242"/>
      <c r="N52" s="243"/>
      <c r="O52" s="243"/>
      <c r="P52" s="243"/>
      <c r="Q52" s="244"/>
    </row>
    <row r="53" spans="1:17" s="245" customFormat="1" ht="11.25">
      <c r="A53" s="240"/>
      <c r="B53" s="241"/>
      <c r="C53" s="372" t="s">
        <v>1408</v>
      </c>
      <c r="D53" s="372"/>
      <c r="E53" s="378"/>
      <c r="F53" s="375"/>
      <c r="G53" s="375"/>
      <c r="H53" s="375"/>
      <c r="I53" s="375"/>
      <c r="J53" s="375"/>
      <c r="K53" s="373"/>
      <c r="L53" s="241"/>
      <c r="M53" s="242"/>
      <c r="N53" s="243"/>
      <c r="O53" s="243"/>
      <c r="P53" s="243"/>
      <c r="Q53" s="244"/>
    </row>
    <row r="54" spans="1:17" s="245" customFormat="1" ht="11.25" customHeight="1">
      <c r="A54" s="240"/>
      <c r="B54" s="241"/>
      <c r="C54" s="372" t="s">
        <v>1409</v>
      </c>
      <c r="D54" s="372"/>
      <c r="E54" s="375"/>
      <c r="F54" s="375"/>
      <c r="G54" s="375"/>
      <c r="H54" s="375"/>
      <c r="I54" s="375"/>
      <c r="J54" s="375"/>
      <c r="K54" s="375"/>
      <c r="L54" s="241"/>
      <c r="M54" s="242"/>
      <c r="N54" s="243"/>
      <c r="O54" s="243"/>
      <c r="P54" s="243"/>
      <c r="Q54" s="244"/>
    </row>
    <row r="55" spans="2:17" ht="11.25">
      <c r="B55" s="72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4"/>
    </row>
  </sheetData>
  <sheetProtection password="FA9C" sheet="1" objects="1" scenarios="1" formatColumns="0" formatRows="0"/>
  <mergeCells count="26">
    <mergeCell ref="E46:K46"/>
    <mergeCell ref="C53:D53"/>
    <mergeCell ref="E53:K53"/>
    <mergeCell ref="C54:D54"/>
    <mergeCell ref="E54:K54"/>
    <mergeCell ref="C51:D51"/>
    <mergeCell ref="E51:K51"/>
    <mergeCell ref="C52:D52"/>
    <mergeCell ref="E52:K52"/>
    <mergeCell ref="C44:D44"/>
    <mergeCell ref="E44:K44"/>
    <mergeCell ref="C47:D47"/>
    <mergeCell ref="E47:K47"/>
    <mergeCell ref="C49:H49"/>
    <mergeCell ref="C50:D50"/>
    <mergeCell ref="E50:K50"/>
    <mergeCell ref="C45:D45"/>
    <mergeCell ref="E45:K45"/>
    <mergeCell ref="C46:D46"/>
    <mergeCell ref="P2:Q2"/>
    <mergeCell ref="C3:P3"/>
    <mergeCell ref="C5:H5"/>
    <mergeCell ref="C42:H42"/>
    <mergeCell ref="C6:H6"/>
    <mergeCell ref="C43:D43"/>
    <mergeCell ref="E43:K43"/>
  </mergeCells>
  <hyperlinks>
    <hyperlink ref="E45" r:id="rId1" display="help@eias.ru"/>
  </hyperlinks>
  <printOptions/>
  <pageMargins left="0.75" right="0.75" top="1" bottom="1" header="0.5" footer="0.5"/>
  <pageSetup horizontalDpi="600" verticalDpi="600" orientation="portrait" paperSize="9" r:id="rId6"/>
  <drawing r:id="rId5"/>
  <legacyDrawing r:id="rId4"/>
  <oleObjects>
    <oleObject progId="Word.Document.8" shapeId="28275097" r:id="rId2"/>
    <oleObject progId="Word.Document.8" shapeId="28275101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7"/>
  <dimension ref="D8:H29"/>
  <sheetViews>
    <sheetView zoomScalePageLayoutView="0" workbookViewId="0" topLeftCell="C7">
      <selection activeCell="I18" sqref="I18"/>
    </sheetView>
  </sheetViews>
  <sheetFormatPr defaultColWidth="9.125" defaultRowHeight="12.75"/>
  <cols>
    <col min="1" max="2" width="0" style="88" hidden="1" customWidth="1"/>
    <col min="3" max="3" width="2.50390625" style="88" customWidth="1"/>
    <col min="4" max="4" width="10.125" style="88" customWidth="1"/>
    <col min="5" max="5" width="8.125" style="88" customWidth="1"/>
    <col min="6" max="6" width="50.00390625" style="88" customWidth="1"/>
    <col min="7" max="7" width="48.50390625" style="88" customWidth="1"/>
    <col min="8" max="8" width="3.375" style="88" customWidth="1"/>
    <col min="9" max="16384" width="9.125" style="88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0"/>
      <c r="E8" s="91"/>
      <c r="F8" s="91"/>
      <c r="G8" s="91"/>
      <c r="H8" s="92"/>
    </row>
    <row r="9" spans="4:8" ht="11.25">
      <c r="D9" s="93"/>
      <c r="E9" s="120"/>
      <c r="F9" s="152" t="s">
        <v>1384</v>
      </c>
      <c r="G9" s="120"/>
      <c r="H9" s="113"/>
    </row>
    <row r="10" spans="4:8" ht="26.25" customHeight="1">
      <c r="D10" s="93"/>
      <c r="E10" s="456" t="s">
        <v>1717</v>
      </c>
      <c r="F10" s="457"/>
      <c r="G10" s="458"/>
      <c r="H10" s="113"/>
    </row>
    <row r="11" spans="4:8" ht="12" thickBot="1">
      <c r="D11" s="93"/>
      <c r="E11" s="182"/>
      <c r="F11" s="182"/>
      <c r="G11" s="182"/>
      <c r="H11" s="113"/>
    </row>
    <row r="12" spans="4:8" ht="30.75" customHeight="1" thickBot="1">
      <c r="D12" s="93"/>
      <c r="E12" s="459" t="s">
        <v>1718</v>
      </c>
      <c r="F12" s="460"/>
      <c r="G12" s="461"/>
      <c r="H12" s="113"/>
    </row>
    <row r="13" spans="4:8" ht="22.5" customHeight="1" thickBot="1">
      <c r="D13" s="93"/>
      <c r="E13" s="103" t="s">
        <v>646</v>
      </c>
      <c r="F13" s="104" t="s">
        <v>1117</v>
      </c>
      <c r="G13" s="105" t="s">
        <v>832</v>
      </c>
      <c r="H13" s="113"/>
    </row>
    <row r="14" spans="4:8" ht="11.25">
      <c r="D14" s="355"/>
      <c r="E14" s="339">
        <v>1</v>
      </c>
      <c r="F14" s="340">
        <f>E14+1</f>
        <v>2</v>
      </c>
      <c r="G14" s="341">
        <v>3</v>
      </c>
      <c r="H14" s="113"/>
    </row>
    <row r="15" spans="4:8" ht="11.25">
      <c r="D15" s="355"/>
      <c r="E15" s="349">
        <v>1</v>
      </c>
      <c r="F15" s="350" t="s">
        <v>1154</v>
      </c>
      <c r="G15" s="357" t="s">
        <v>240</v>
      </c>
      <c r="H15" s="113"/>
    </row>
    <row r="16" spans="4:8" ht="22.5">
      <c r="D16" s="355"/>
      <c r="E16" s="349">
        <v>2</v>
      </c>
      <c r="F16" s="350" t="s">
        <v>1155</v>
      </c>
      <c r="G16" s="357" t="s">
        <v>240</v>
      </c>
      <c r="H16" s="113"/>
    </row>
    <row r="17" spans="4:8" ht="57">
      <c r="D17" s="355"/>
      <c r="E17" s="349">
        <v>3</v>
      </c>
      <c r="F17" s="350" t="s">
        <v>1156</v>
      </c>
      <c r="G17" s="357" t="s">
        <v>240</v>
      </c>
      <c r="H17" s="113"/>
    </row>
    <row r="18" spans="4:8" ht="22.5">
      <c r="D18" s="355"/>
      <c r="E18" s="349">
        <v>4</v>
      </c>
      <c r="F18" s="350" t="s">
        <v>833</v>
      </c>
      <c r="G18" s="359"/>
      <c r="H18" s="113"/>
    </row>
    <row r="19" spans="4:8" ht="33.75">
      <c r="D19" s="355"/>
      <c r="E19" s="360" t="s">
        <v>1539</v>
      </c>
      <c r="F19" s="163" t="s">
        <v>1720</v>
      </c>
      <c r="G19" s="363" t="s">
        <v>241</v>
      </c>
      <c r="H19" s="113"/>
    </row>
    <row r="20" spans="4:8" ht="11.25">
      <c r="D20" s="355"/>
      <c r="E20" s="360" t="s">
        <v>1540</v>
      </c>
      <c r="F20" s="163" t="s">
        <v>1719</v>
      </c>
      <c r="G20" s="357" t="s">
        <v>242</v>
      </c>
      <c r="H20" s="113"/>
    </row>
    <row r="21" spans="4:8" ht="11.25">
      <c r="D21" s="355"/>
      <c r="E21" s="360" t="s">
        <v>834</v>
      </c>
      <c r="F21" s="163" t="s">
        <v>836</v>
      </c>
      <c r="G21" s="357" t="s">
        <v>243</v>
      </c>
      <c r="H21" s="113"/>
    </row>
    <row r="22" spans="4:8" ht="11.25">
      <c r="D22" s="355"/>
      <c r="E22" s="360" t="s">
        <v>835</v>
      </c>
      <c r="F22" s="163" t="s">
        <v>1721</v>
      </c>
      <c r="G22" s="357" t="s">
        <v>240</v>
      </c>
      <c r="H22" s="113"/>
    </row>
    <row r="23" spans="4:8" ht="33.75">
      <c r="D23" s="355" t="s">
        <v>1706</v>
      </c>
      <c r="E23" s="349">
        <v>5</v>
      </c>
      <c r="F23" s="350" t="s">
        <v>963</v>
      </c>
      <c r="G23" s="357" t="s">
        <v>240</v>
      </c>
      <c r="H23" s="113"/>
    </row>
    <row r="24" spans="4:8" ht="33.75">
      <c r="D24" s="355"/>
      <c r="E24" s="349">
        <v>6</v>
      </c>
      <c r="F24" s="342" t="s">
        <v>961</v>
      </c>
      <c r="G24" s="357"/>
      <c r="H24" s="113"/>
    </row>
    <row r="25" spans="4:8" ht="12" thickBot="1">
      <c r="D25" s="355" t="s">
        <v>1705</v>
      </c>
      <c r="E25" s="351"/>
      <c r="F25" s="352" t="s">
        <v>1118</v>
      </c>
      <c r="G25" s="353"/>
      <c r="H25" s="113"/>
    </row>
    <row r="26" spans="4:8" ht="11.25">
      <c r="D26" s="93"/>
      <c r="E26" s="182"/>
      <c r="F26" s="182"/>
      <c r="G26" s="182"/>
      <c r="H26" s="113"/>
    </row>
    <row r="27" spans="4:8" ht="27.75" customHeight="1">
      <c r="D27" s="93"/>
      <c r="E27" s="454" t="s">
        <v>964</v>
      </c>
      <c r="F27" s="455"/>
      <c r="G27" s="455"/>
      <c r="H27" s="113"/>
    </row>
    <row r="28" spans="4:8" ht="27.75" customHeight="1">
      <c r="D28" s="93"/>
      <c r="E28" s="454" t="s">
        <v>962</v>
      </c>
      <c r="F28" s="455"/>
      <c r="G28" s="455"/>
      <c r="H28" s="113"/>
    </row>
    <row r="29" spans="4:8" ht="11.25">
      <c r="D29" s="134"/>
      <c r="E29" s="120"/>
      <c r="F29" s="120"/>
      <c r="G29" s="120"/>
      <c r="H29" s="121"/>
    </row>
  </sheetData>
  <sheetProtection password="FA9C" sheet="1" objects="1" scenarios="1" formatColumns="0" formatRows="0"/>
  <mergeCells count="4">
    <mergeCell ref="E27:G27"/>
    <mergeCell ref="E10:G10"/>
    <mergeCell ref="E12:G12"/>
    <mergeCell ref="E28:G28"/>
  </mergeCells>
  <hyperlinks>
    <hyperlink ref="F25" location="'Ссылки на публикации'!A1" display="Добавить запись"/>
    <hyperlink ref="F9" location="'Список листов'!A1" tooltip="К списку листов" display="Список листов"/>
  </hyperlinks>
  <printOptions horizontalCentered="1"/>
  <pageMargins left="0.7874015748031497" right="0.7874015748031497" top="0.984251968503937" bottom="0.984251968503937" header="0.5118110236220472" footer="0.5118110236220472"/>
  <pageSetup horizontalDpi="200" verticalDpi="2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52"/>
  <sheetViews>
    <sheetView zoomScalePageLayoutView="0" workbookViewId="0" topLeftCell="A1">
      <selection activeCell="A31" sqref="A31"/>
    </sheetView>
  </sheetViews>
  <sheetFormatPr defaultColWidth="9.125" defaultRowHeight="12.75"/>
  <cols>
    <col min="1" max="1" width="30.625" style="1" customWidth="1"/>
    <col min="2" max="2" width="50.625" style="1" customWidth="1"/>
    <col min="3" max="3" width="15.625" style="3" customWidth="1"/>
    <col min="4" max="16384" width="9.125" style="1" customWidth="1"/>
  </cols>
  <sheetData>
    <row r="1" spans="1:3" ht="15" customHeight="1">
      <c r="A1" s="252" t="s">
        <v>748</v>
      </c>
      <c r="B1" s="252" t="s">
        <v>749</v>
      </c>
      <c r="C1" s="252" t="s">
        <v>750</v>
      </c>
    </row>
    <row r="2" ht="12.75">
      <c r="A2" s="59"/>
    </row>
    <row r="3" ht="12.75">
      <c r="A3" s="59"/>
    </row>
    <row r="4" ht="12.75">
      <c r="A4" s="59"/>
    </row>
    <row r="5" ht="12.75">
      <c r="A5" s="59"/>
    </row>
    <row r="6" ht="12.75">
      <c r="A6" s="59"/>
    </row>
    <row r="7" ht="12.75">
      <c r="A7" s="59"/>
    </row>
    <row r="8" ht="12.75">
      <c r="A8" s="59"/>
    </row>
    <row r="9" ht="12.75">
      <c r="A9" s="59"/>
    </row>
    <row r="10" ht="12.75">
      <c r="A10" s="59"/>
    </row>
    <row r="11" ht="12.75">
      <c r="A11" s="59"/>
    </row>
    <row r="12" ht="12.75">
      <c r="A12" s="59"/>
    </row>
    <row r="13" ht="12.75">
      <c r="A13" s="59"/>
    </row>
    <row r="14" ht="12.75">
      <c r="A14" s="59"/>
    </row>
    <row r="15" ht="12.75">
      <c r="A15" s="59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 password="FA9C" sheet="1" objects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303">
    <tabColor indexed="47"/>
  </sheetPr>
  <dimension ref="A1:H133"/>
  <sheetViews>
    <sheetView zoomScalePageLayoutView="0" workbookViewId="0" topLeftCell="A1">
      <selection activeCell="A2" sqref="A2:H133"/>
    </sheetView>
  </sheetViews>
  <sheetFormatPr defaultColWidth="9.125" defaultRowHeight="12.75"/>
  <cols>
    <col min="1" max="16384" width="9.125" style="141" customWidth="1"/>
  </cols>
  <sheetData>
    <row r="1" spans="2:8" ht="12.75">
      <c r="B1" t="s">
        <v>1553</v>
      </c>
      <c r="C1" s="141" t="s">
        <v>1554</v>
      </c>
      <c r="D1" s="141" t="s">
        <v>1593</v>
      </c>
      <c r="E1" s="141" t="s">
        <v>1594</v>
      </c>
      <c r="F1" s="141" t="s">
        <v>1595</v>
      </c>
      <c r="G1" s="141" t="s">
        <v>1596</v>
      </c>
      <c r="H1" s="141" t="s">
        <v>1597</v>
      </c>
    </row>
    <row r="2" spans="1:8" ht="12.75">
      <c r="A2" s="141" t="s">
        <v>1158</v>
      </c>
      <c r="B2" s="271" t="s">
        <v>950</v>
      </c>
      <c r="C2" s="271" t="s">
        <v>1046</v>
      </c>
      <c r="D2" s="271" t="s">
        <v>1095</v>
      </c>
      <c r="E2" s="271" t="s">
        <v>1057</v>
      </c>
      <c r="F2" s="271" t="s">
        <v>1058</v>
      </c>
      <c r="G2" s="271" t="s">
        <v>943</v>
      </c>
      <c r="H2" s="271" t="s">
        <v>650</v>
      </c>
    </row>
    <row r="3" spans="1:8" ht="12.75">
      <c r="A3" s="141" t="s">
        <v>728</v>
      </c>
      <c r="B3" s="271" t="s">
        <v>950</v>
      </c>
      <c r="C3" s="271" t="s">
        <v>951</v>
      </c>
      <c r="D3" s="271" t="s">
        <v>952</v>
      </c>
      <c r="E3" s="271" t="s">
        <v>941</v>
      </c>
      <c r="F3" s="271" t="s">
        <v>942</v>
      </c>
      <c r="G3" s="271" t="s">
        <v>943</v>
      </c>
      <c r="H3" s="271" t="s">
        <v>650</v>
      </c>
    </row>
    <row r="4" spans="1:8" ht="12.75">
      <c r="A4" s="141" t="s">
        <v>1424</v>
      </c>
      <c r="B4" s="271" t="s">
        <v>950</v>
      </c>
      <c r="C4" s="271" t="s">
        <v>944</v>
      </c>
      <c r="D4" s="271" t="s">
        <v>945</v>
      </c>
      <c r="E4" s="271" t="s">
        <v>946</v>
      </c>
      <c r="F4" s="271" t="s">
        <v>947</v>
      </c>
      <c r="G4" s="271" t="s">
        <v>943</v>
      </c>
      <c r="H4" s="271" t="s">
        <v>647</v>
      </c>
    </row>
    <row r="5" spans="1:8" ht="12.75">
      <c r="A5" s="141" t="s">
        <v>729</v>
      </c>
      <c r="B5" s="271" t="s">
        <v>950</v>
      </c>
      <c r="C5" s="271" t="s">
        <v>944</v>
      </c>
      <c r="D5" s="271" t="s">
        <v>945</v>
      </c>
      <c r="E5" s="271" t="s">
        <v>948</v>
      </c>
      <c r="F5" s="271" t="s">
        <v>949</v>
      </c>
      <c r="G5" s="271" t="s">
        <v>943</v>
      </c>
      <c r="H5" s="271" t="s">
        <v>651</v>
      </c>
    </row>
    <row r="6" spans="1:8" ht="12.75">
      <c r="A6" s="141" t="s">
        <v>730</v>
      </c>
      <c r="B6" s="271" t="s">
        <v>950</v>
      </c>
      <c r="C6" s="271" t="s">
        <v>1059</v>
      </c>
      <c r="D6" s="271" t="s">
        <v>1060</v>
      </c>
      <c r="E6" s="271" t="s">
        <v>1061</v>
      </c>
      <c r="F6" s="271" t="s">
        <v>1062</v>
      </c>
      <c r="G6" s="271" t="s">
        <v>943</v>
      </c>
      <c r="H6" s="271" t="s">
        <v>650</v>
      </c>
    </row>
    <row r="7" spans="1:8" ht="12.75">
      <c r="A7" s="141" t="s">
        <v>731</v>
      </c>
      <c r="B7" s="271" t="s">
        <v>950</v>
      </c>
      <c r="C7" s="271" t="s">
        <v>889</v>
      </c>
      <c r="D7" s="271" t="s">
        <v>890</v>
      </c>
      <c r="E7" s="271" t="s">
        <v>891</v>
      </c>
      <c r="F7" s="271" t="s">
        <v>892</v>
      </c>
      <c r="G7" s="271" t="s">
        <v>943</v>
      </c>
      <c r="H7" s="271" t="s">
        <v>650</v>
      </c>
    </row>
    <row r="8" spans="1:8" ht="12.75">
      <c r="A8" s="141" t="s">
        <v>732</v>
      </c>
      <c r="B8" s="271" t="s">
        <v>893</v>
      </c>
      <c r="C8" s="271" t="s">
        <v>894</v>
      </c>
      <c r="D8" s="271" t="s">
        <v>895</v>
      </c>
      <c r="E8" s="271" t="s">
        <v>1297</v>
      </c>
      <c r="F8" s="271" t="s">
        <v>1298</v>
      </c>
      <c r="G8" s="271" t="s">
        <v>896</v>
      </c>
      <c r="H8" s="271" t="s">
        <v>650</v>
      </c>
    </row>
    <row r="9" spans="1:8" ht="12.75">
      <c r="A9" s="141" t="s">
        <v>733</v>
      </c>
      <c r="B9" s="271" t="s">
        <v>893</v>
      </c>
      <c r="C9" s="271" t="s">
        <v>894</v>
      </c>
      <c r="D9" s="271" t="s">
        <v>895</v>
      </c>
      <c r="E9" s="271" t="s">
        <v>1394</v>
      </c>
      <c r="F9" s="271" t="s">
        <v>1395</v>
      </c>
      <c r="G9" s="271" t="s">
        <v>896</v>
      </c>
      <c r="H9" s="271" t="s">
        <v>650</v>
      </c>
    </row>
    <row r="10" spans="1:8" ht="12.75">
      <c r="A10" s="141" t="s">
        <v>734</v>
      </c>
      <c r="B10" s="271" t="s">
        <v>893</v>
      </c>
      <c r="C10" s="271" t="s">
        <v>894</v>
      </c>
      <c r="D10" s="271" t="s">
        <v>895</v>
      </c>
      <c r="E10" s="271" t="s">
        <v>1396</v>
      </c>
      <c r="F10" s="271" t="s">
        <v>1397</v>
      </c>
      <c r="G10" s="271" t="s">
        <v>896</v>
      </c>
      <c r="H10" s="271" t="s">
        <v>650</v>
      </c>
    </row>
    <row r="11" spans="1:8" ht="12.75">
      <c r="A11" s="141" t="s">
        <v>735</v>
      </c>
      <c r="B11" s="271" t="s">
        <v>1063</v>
      </c>
      <c r="C11" s="271" t="s">
        <v>1064</v>
      </c>
      <c r="D11" s="271" t="s">
        <v>1065</v>
      </c>
      <c r="E11" s="271" t="s">
        <v>1398</v>
      </c>
      <c r="F11" s="271" t="s">
        <v>1399</v>
      </c>
      <c r="G11" s="271" t="s">
        <v>1066</v>
      </c>
      <c r="H11" s="271" t="s">
        <v>650</v>
      </c>
    </row>
    <row r="12" spans="1:8" ht="12.75">
      <c r="A12" s="141" t="s">
        <v>736</v>
      </c>
      <c r="B12" s="271" t="s">
        <v>897</v>
      </c>
      <c r="C12" s="271" t="s">
        <v>898</v>
      </c>
      <c r="D12" s="271" t="s">
        <v>899</v>
      </c>
      <c r="E12" s="271" t="s">
        <v>1722</v>
      </c>
      <c r="F12" s="271" t="s">
        <v>1400</v>
      </c>
      <c r="G12" s="271" t="s">
        <v>988</v>
      </c>
      <c r="H12" s="271" t="s">
        <v>650</v>
      </c>
    </row>
    <row r="13" spans="1:8" ht="12.75">
      <c r="A13" s="141" t="s">
        <v>738</v>
      </c>
      <c r="B13" s="271" t="s">
        <v>1096</v>
      </c>
      <c r="C13" s="271" t="s">
        <v>1097</v>
      </c>
      <c r="D13" s="271" t="s">
        <v>1098</v>
      </c>
      <c r="E13" s="271" t="s">
        <v>1099</v>
      </c>
      <c r="F13" s="271" t="s">
        <v>1100</v>
      </c>
      <c r="G13" s="271" t="s">
        <v>1101</v>
      </c>
      <c r="H13" s="271" t="s">
        <v>650</v>
      </c>
    </row>
    <row r="14" spans="1:8" ht="12.75">
      <c r="A14" s="141" t="s">
        <v>739</v>
      </c>
      <c r="B14" s="271" t="s">
        <v>1067</v>
      </c>
      <c r="C14" s="271" t="s">
        <v>977</v>
      </c>
      <c r="D14" s="271" t="s">
        <v>978</v>
      </c>
      <c r="E14" s="271" t="s">
        <v>979</v>
      </c>
      <c r="F14" s="271" t="s">
        <v>980</v>
      </c>
      <c r="G14" s="271" t="s">
        <v>1068</v>
      </c>
      <c r="H14" s="271" t="s">
        <v>650</v>
      </c>
    </row>
    <row r="15" spans="1:8" ht="12.75">
      <c r="A15" s="141" t="s">
        <v>740</v>
      </c>
      <c r="B15" s="271" t="s">
        <v>900</v>
      </c>
      <c r="C15" s="271" t="s">
        <v>1257</v>
      </c>
      <c r="D15" s="271" t="s">
        <v>1258</v>
      </c>
      <c r="E15" s="271" t="s">
        <v>1723</v>
      </c>
      <c r="F15" s="271" t="s">
        <v>877</v>
      </c>
      <c r="G15" s="271" t="s">
        <v>1724</v>
      </c>
      <c r="H15" s="271" t="s">
        <v>649</v>
      </c>
    </row>
    <row r="16" spans="1:8" ht="12.75">
      <c r="A16" s="141" t="s">
        <v>741</v>
      </c>
      <c r="B16" s="271" t="s">
        <v>900</v>
      </c>
      <c r="C16" s="271" t="s">
        <v>902</v>
      </c>
      <c r="D16" s="271" t="s">
        <v>903</v>
      </c>
      <c r="E16" s="271" t="s">
        <v>904</v>
      </c>
      <c r="F16" s="271" t="s">
        <v>905</v>
      </c>
      <c r="G16" s="271" t="s">
        <v>901</v>
      </c>
      <c r="H16" s="271" t="s">
        <v>650</v>
      </c>
    </row>
    <row r="17" spans="1:8" ht="12.75">
      <c r="A17" s="141" t="s">
        <v>742</v>
      </c>
      <c r="B17" s="271" t="s">
        <v>1255</v>
      </c>
      <c r="C17" s="271" t="s">
        <v>864</v>
      </c>
      <c r="D17" s="271" t="s">
        <v>865</v>
      </c>
      <c r="E17" s="271" t="s">
        <v>866</v>
      </c>
      <c r="F17" s="271" t="s">
        <v>867</v>
      </c>
      <c r="G17" s="271" t="s">
        <v>868</v>
      </c>
      <c r="H17" s="271" t="s">
        <v>650</v>
      </c>
    </row>
    <row r="18" spans="1:8" ht="12.75">
      <c r="A18" s="141" t="s">
        <v>743</v>
      </c>
      <c r="B18" s="271" t="s">
        <v>1255</v>
      </c>
      <c r="C18" s="271" t="s">
        <v>864</v>
      </c>
      <c r="D18" s="271" t="s">
        <v>865</v>
      </c>
      <c r="E18" s="271" t="s">
        <v>1401</v>
      </c>
      <c r="F18" s="271" t="s">
        <v>1402</v>
      </c>
      <c r="G18" s="271" t="s">
        <v>868</v>
      </c>
      <c r="H18" s="271" t="s">
        <v>650</v>
      </c>
    </row>
    <row r="19" spans="1:8" ht="12.75">
      <c r="A19" s="141" t="s">
        <v>744</v>
      </c>
      <c r="B19" s="271" t="s">
        <v>1255</v>
      </c>
      <c r="C19" s="271" t="s">
        <v>864</v>
      </c>
      <c r="D19" s="271" t="s">
        <v>865</v>
      </c>
      <c r="E19" s="271" t="s">
        <v>1299</v>
      </c>
      <c r="F19" s="271" t="s">
        <v>1300</v>
      </c>
      <c r="G19" s="271" t="s">
        <v>868</v>
      </c>
      <c r="H19" s="271" t="s">
        <v>650</v>
      </c>
    </row>
    <row r="20" spans="1:8" ht="12.75">
      <c r="A20" s="141" t="s">
        <v>876</v>
      </c>
      <c r="B20" s="271" t="s">
        <v>1256</v>
      </c>
      <c r="C20" s="271" t="s">
        <v>1301</v>
      </c>
      <c r="D20" s="271" t="s">
        <v>1302</v>
      </c>
      <c r="E20" s="271" t="s">
        <v>1306</v>
      </c>
      <c r="F20" s="271" t="s">
        <v>1307</v>
      </c>
      <c r="G20" s="271" t="s">
        <v>1305</v>
      </c>
      <c r="H20" s="271" t="s">
        <v>650</v>
      </c>
    </row>
    <row r="21" spans="1:8" ht="12.75">
      <c r="A21" s="141" t="s">
        <v>1379</v>
      </c>
      <c r="B21" s="271" t="s">
        <v>1256</v>
      </c>
      <c r="C21" s="271" t="s">
        <v>1301</v>
      </c>
      <c r="D21" s="271" t="s">
        <v>1302</v>
      </c>
      <c r="E21" s="271" t="s">
        <v>1308</v>
      </c>
      <c r="F21" s="271" t="s">
        <v>1309</v>
      </c>
      <c r="G21" s="271" t="s">
        <v>1305</v>
      </c>
      <c r="H21" s="271" t="s">
        <v>650</v>
      </c>
    </row>
    <row r="22" spans="1:8" ht="12.75">
      <c r="A22" s="141" t="s">
        <v>1380</v>
      </c>
      <c r="B22" s="271" t="s">
        <v>1256</v>
      </c>
      <c r="C22" s="271" t="s">
        <v>1301</v>
      </c>
      <c r="D22" s="271" t="s">
        <v>1302</v>
      </c>
      <c r="E22" s="271" t="s">
        <v>1303</v>
      </c>
      <c r="F22" s="271" t="s">
        <v>1304</v>
      </c>
      <c r="G22" s="271" t="s">
        <v>1305</v>
      </c>
      <c r="H22" s="271" t="s">
        <v>650</v>
      </c>
    </row>
    <row r="23" spans="1:8" ht="12.75">
      <c r="A23" s="141" t="s">
        <v>1352</v>
      </c>
      <c r="B23" s="271" t="s">
        <v>1256</v>
      </c>
      <c r="C23" s="271" t="s">
        <v>1301</v>
      </c>
      <c r="D23" s="271" t="s">
        <v>1302</v>
      </c>
      <c r="E23" s="271" t="s">
        <v>1310</v>
      </c>
      <c r="F23" s="271" t="s">
        <v>1311</v>
      </c>
      <c r="G23" s="271" t="s">
        <v>1305</v>
      </c>
      <c r="H23" s="271" t="s">
        <v>650</v>
      </c>
    </row>
    <row r="24" spans="1:8" ht="12.75">
      <c r="A24" s="141" t="s">
        <v>1353</v>
      </c>
      <c r="B24" s="271" t="s">
        <v>956</v>
      </c>
      <c r="C24" s="271" t="s">
        <v>958</v>
      </c>
      <c r="D24" s="271" t="s">
        <v>957</v>
      </c>
      <c r="E24" s="271" t="s">
        <v>1729</v>
      </c>
      <c r="F24" s="271" t="s">
        <v>1730</v>
      </c>
      <c r="G24" s="271" t="s">
        <v>1115</v>
      </c>
      <c r="H24" s="271" t="s">
        <v>649</v>
      </c>
    </row>
    <row r="25" spans="1:8" ht="12.75">
      <c r="A25" s="141" t="s">
        <v>1598</v>
      </c>
      <c r="B25" s="271" t="s">
        <v>959</v>
      </c>
      <c r="C25" s="271" t="s">
        <v>965</v>
      </c>
      <c r="D25" s="271" t="s">
        <v>960</v>
      </c>
      <c r="E25" s="271" t="s">
        <v>1312</v>
      </c>
      <c r="F25" s="271" t="s">
        <v>1313</v>
      </c>
      <c r="G25" s="271" t="s">
        <v>966</v>
      </c>
      <c r="H25" s="271" t="s">
        <v>650</v>
      </c>
    </row>
    <row r="26" spans="1:8" ht="12.75">
      <c r="A26" s="141" t="s">
        <v>1599</v>
      </c>
      <c r="B26" s="271" t="s">
        <v>959</v>
      </c>
      <c r="C26" s="271" t="s">
        <v>965</v>
      </c>
      <c r="D26" s="271" t="s">
        <v>960</v>
      </c>
      <c r="E26" s="271" t="s">
        <v>869</v>
      </c>
      <c r="F26" s="271" t="s">
        <v>870</v>
      </c>
      <c r="G26" s="271" t="s">
        <v>966</v>
      </c>
      <c r="H26" s="271" t="s">
        <v>650</v>
      </c>
    </row>
    <row r="27" spans="1:8" ht="12.75">
      <c r="A27" s="141" t="s">
        <v>1600</v>
      </c>
      <c r="B27" s="271" t="s">
        <v>981</v>
      </c>
      <c r="C27" s="271" t="s">
        <v>983</v>
      </c>
      <c r="D27" s="271" t="s">
        <v>982</v>
      </c>
      <c r="E27" s="271" t="s">
        <v>1109</v>
      </c>
      <c r="F27" s="271" t="s">
        <v>1110</v>
      </c>
      <c r="G27" s="271" t="s">
        <v>984</v>
      </c>
      <c r="H27" s="271" t="s">
        <v>650</v>
      </c>
    </row>
    <row r="28" spans="1:8" ht="12.75">
      <c r="A28" s="141" t="s">
        <v>1601</v>
      </c>
      <c r="B28" s="271" t="s">
        <v>981</v>
      </c>
      <c r="C28" s="271" t="s">
        <v>983</v>
      </c>
      <c r="D28" s="271" t="s">
        <v>982</v>
      </c>
      <c r="E28" s="271" t="s">
        <v>1111</v>
      </c>
      <c r="F28" s="271" t="s">
        <v>1112</v>
      </c>
      <c r="G28" s="271" t="s">
        <v>984</v>
      </c>
      <c r="H28" s="271" t="s">
        <v>650</v>
      </c>
    </row>
    <row r="29" spans="1:8" ht="12.75">
      <c r="A29" s="141" t="s">
        <v>1602</v>
      </c>
      <c r="B29" s="271" t="s">
        <v>985</v>
      </c>
      <c r="C29" s="271" t="s">
        <v>883</v>
      </c>
      <c r="D29" s="271" t="s">
        <v>884</v>
      </c>
      <c r="E29" s="271" t="s">
        <v>1213</v>
      </c>
      <c r="F29" s="271" t="s">
        <v>1214</v>
      </c>
      <c r="G29" s="271" t="s">
        <v>887</v>
      </c>
      <c r="H29" s="271" t="s">
        <v>650</v>
      </c>
    </row>
    <row r="30" spans="1:8" ht="12.75">
      <c r="A30" s="141" t="s">
        <v>1603</v>
      </c>
      <c r="B30" s="271" t="s">
        <v>985</v>
      </c>
      <c r="C30" s="271" t="s">
        <v>883</v>
      </c>
      <c r="D30" s="271" t="s">
        <v>884</v>
      </c>
      <c r="E30" s="271" t="s">
        <v>1215</v>
      </c>
      <c r="F30" s="271" t="s">
        <v>1216</v>
      </c>
      <c r="G30" s="271" t="s">
        <v>887</v>
      </c>
      <c r="H30" s="271" t="s">
        <v>650</v>
      </c>
    </row>
    <row r="31" spans="1:8" ht="12.75">
      <c r="A31" s="141" t="s">
        <v>1604</v>
      </c>
      <c r="B31" s="271" t="s">
        <v>985</v>
      </c>
      <c r="C31" s="271" t="s">
        <v>883</v>
      </c>
      <c r="D31" s="271" t="s">
        <v>884</v>
      </c>
      <c r="E31" s="271" t="s">
        <v>823</v>
      </c>
      <c r="F31" s="271" t="s">
        <v>1217</v>
      </c>
      <c r="G31" s="271" t="s">
        <v>887</v>
      </c>
      <c r="H31" s="271" t="s">
        <v>647</v>
      </c>
    </row>
    <row r="32" spans="1:8" ht="12.75">
      <c r="A32" s="141" t="s">
        <v>1605</v>
      </c>
      <c r="B32" s="271" t="s">
        <v>985</v>
      </c>
      <c r="C32" s="271" t="s">
        <v>883</v>
      </c>
      <c r="D32" s="271" t="s">
        <v>884</v>
      </c>
      <c r="E32" s="271" t="s">
        <v>1218</v>
      </c>
      <c r="F32" s="271" t="s">
        <v>1219</v>
      </c>
      <c r="G32" s="271" t="s">
        <v>887</v>
      </c>
      <c r="H32" s="271" t="s">
        <v>650</v>
      </c>
    </row>
    <row r="33" spans="1:8" ht="12.75">
      <c r="A33" s="141" t="s">
        <v>1606</v>
      </c>
      <c r="B33" s="271" t="s">
        <v>985</v>
      </c>
      <c r="C33" s="271" t="s">
        <v>883</v>
      </c>
      <c r="D33" s="271" t="s">
        <v>884</v>
      </c>
      <c r="E33" s="271" t="s">
        <v>1220</v>
      </c>
      <c r="F33" s="271" t="s">
        <v>1221</v>
      </c>
      <c r="G33" s="271" t="s">
        <v>887</v>
      </c>
      <c r="H33" s="271" t="s">
        <v>650</v>
      </c>
    </row>
    <row r="34" spans="1:8" ht="12.75">
      <c r="A34" s="141" t="s">
        <v>1607</v>
      </c>
      <c r="B34" s="271" t="s">
        <v>985</v>
      </c>
      <c r="C34" s="271" t="s">
        <v>883</v>
      </c>
      <c r="D34" s="271" t="s">
        <v>884</v>
      </c>
      <c r="E34" s="271" t="s">
        <v>885</v>
      </c>
      <c r="F34" s="271" t="s">
        <v>886</v>
      </c>
      <c r="G34" s="271" t="s">
        <v>887</v>
      </c>
      <c r="H34" s="271" t="s">
        <v>650</v>
      </c>
    </row>
    <row r="35" spans="1:8" ht="12.75">
      <c r="A35" s="141" t="s">
        <v>1608</v>
      </c>
      <c r="B35" s="271" t="s">
        <v>985</v>
      </c>
      <c r="C35" s="271" t="s">
        <v>883</v>
      </c>
      <c r="D35" s="271" t="s">
        <v>884</v>
      </c>
      <c r="E35" s="271" t="s">
        <v>1222</v>
      </c>
      <c r="F35" s="271" t="s">
        <v>1091</v>
      </c>
      <c r="G35" s="271" t="s">
        <v>1223</v>
      </c>
      <c r="H35" s="271" t="s">
        <v>650</v>
      </c>
    </row>
    <row r="36" spans="1:8" ht="12.75">
      <c r="A36" s="141" t="s">
        <v>1609</v>
      </c>
      <c r="B36" s="271" t="s">
        <v>985</v>
      </c>
      <c r="C36" s="271" t="s">
        <v>883</v>
      </c>
      <c r="D36" s="271" t="s">
        <v>884</v>
      </c>
      <c r="E36" s="271" t="s">
        <v>1224</v>
      </c>
      <c r="F36" s="271" t="s">
        <v>1225</v>
      </c>
      <c r="G36" s="271" t="s">
        <v>887</v>
      </c>
      <c r="H36" s="271" t="s">
        <v>650</v>
      </c>
    </row>
    <row r="37" spans="1:8" ht="12.75">
      <c r="A37" s="141" t="s">
        <v>1610</v>
      </c>
      <c r="B37" s="271" t="s">
        <v>985</v>
      </c>
      <c r="C37" s="271" t="s">
        <v>883</v>
      </c>
      <c r="D37" s="271" t="s">
        <v>884</v>
      </c>
      <c r="E37" s="271" t="s">
        <v>1226</v>
      </c>
      <c r="F37" s="271" t="s">
        <v>1227</v>
      </c>
      <c r="G37" s="271" t="s">
        <v>1228</v>
      </c>
      <c r="H37" s="271" t="s">
        <v>650</v>
      </c>
    </row>
    <row r="38" spans="1:8" ht="12.75">
      <c r="A38" s="141" t="s">
        <v>1611</v>
      </c>
      <c r="B38" s="271" t="s">
        <v>985</v>
      </c>
      <c r="C38" s="271" t="s">
        <v>883</v>
      </c>
      <c r="D38" s="271" t="s">
        <v>884</v>
      </c>
      <c r="E38" s="271" t="s">
        <v>1229</v>
      </c>
      <c r="F38" s="271" t="s">
        <v>1230</v>
      </c>
      <c r="G38" s="271" t="s">
        <v>887</v>
      </c>
      <c r="H38" s="271" t="s">
        <v>650</v>
      </c>
    </row>
    <row r="39" spans="1:8" ht="12.75">
      <c r="A39" s="141" t="s">
        <v>1612</v>
      </c>
      <c r="B39" s="271" t="s">
        <v>985</v>
      </c>
      <c r="C39" s="271" t="s">
        <v>883</v>
      </c>
      <c r="D39" s="271" t="s">
        <v>884</v>
      </c>
      <c r="E39" s="271" t="s">
        <v>1231</v>
      </c>
      <c r="F39" s="271" t="s">
        <v>1232</v>
      </c>
      <c r="G39" s="271" t="s">
        <v>863</v>
      </c>
      <c r="H39" s="271" t="s">
        <v>650</v>
      </c>
    </row>
    <row r="40" spans="1:8" ht="12.75">
      <c r="A40" s="141" t="s">
        <v>1613</v>
      </c>
      <c r="B40" s="271" t="s">
        <v>985</v>
      </c>
      <c r="C40" s="271" t="s">
        <v>883</v>
      </c>
      <c r="D40" s="271" t="s">
        <v>884</v>
      </c>
      <c r="E40" s="271" t="s">
        <v>1233</v>
      </c>
      <c r="F40" s="271" t="s">
        <v>1234</v>
      </c>
      <c r="G40" s="271" t="s">
        <v>887</v>
      </c>
      <c r="H40" s="271" t="s">
        <v>650</v>
      </c>
    </row>
    <row r="41" spans="1:8" ht="12.75">
      <c r="A41" s="141" t="s">
        <v>1614</v>
      </c>
      <c r="B41" s="271" t="s">
        <v>985</v>
      </c>
      <c r="C41" s="271" t="s">
        <v>883</v>
      </c>
      <c r="D41" s="271" t="s">
        <v>884</v>
      </c>
      <c r="E41" s="271" t="s">
        <v>1235</v>
      </c>
      <c r="F41" s="271" t="s">
        <v>1236</v>
      </c>
      <c r="G41" s="271" t="s">
        <v>887</v>
      </c>
      <c r="H41" s="271" t="s">
        <v>650</v>
      </c>
    </row>
    <row r="42" spans="1:8" ht="12.75">
      <c r="A42" s="141" t="s">
        <v>1615</v>
      </c>
      <c r="B42" s="271" t="s">
        <v>985</v>
      </c>
      <c r="C42" s="271" t="s">
        <v>883</v>
      </c>
      <c r="D42" s="271" t="s">
        <v>884</v>
      </c>
      <c r="E42" s="271" t="s">
        <v>1237</v>
      </c>
      <c r="F42" s="271" t="s">
        <v>1238</v>
      </c>
      <c r="G42" s="271" t="s">
        <v>1239</v>
      </c>
      <c r="H42" s="271" t="s">
        <v>650</v>
      </c>
    </row>
    <row r="43" spans="1:8" ht="12.75">
      <c r="A43" s="141" t="s">
        <v>1616</v>
      </c>
      <c r="B43" s="271" t="s">
        <v>985</v>
      </c>
      <c r="C43" s="271" t="s">
        <v>883</v>
      </c>
      <c r="D43" s="271" t="s">
        <v>884</v>
      </c>
      <c r="E43" s="271" t="s">
        <v>1240</v>
      </c>
      <c r="F43" s="271" t="s">
        <v>1241</v>
      </c>
      <c r="G43" s="271" t="s">
        <v>887</v>
      </c>
      <c r="H43" s="271" t="s">
        <v>650</v>
      </c>
    </row>
    <row r="44" spans="1:8" ht="12.75">
      <c r="A44" s="141" t="s">
        <v>1617</v>
      </c>
      <c r="B44" s="271" t="s">
        <v>985</v>
      </c>
      <c r="C44" s="271" t="s">
        <v>883</v>
      </c>
      <c r="D44" s="271" t="s">
        <v>884</v>
      </c>
      <c r="E44" s="271" t="s">
        <v>1242</v>
      </c>
      <c r="F44" s="271" t="s">
        <v>1243</v>
      </c>
      <c r="G44" s="271" t="s">
        <v>887</v>
      </c>
      <c r="H44" s="271" t="s">
        <v>650</v>
      </c>
    </row>
    <row r="45" spans="1:8" ht="12.75">
      <c r="A45" s="141" t="s">
        <v>1618</v>
      </c>
      <c r="B45" s="271" t="s">
        <v>985</v>
      </c>
      <c r="C45" s="271" t="s">
        <v>883</v>
      </c>
      <c r="D45" s="271" t="s">
        <v>884</v>
      </c>
      <c r="E45" s="271" t="s">
        <v>1244</v>
      </c>
      <c r="F45" s="271" t="s">
        <v>1245</v>
      </c>
      <c r="G45" s="271" t="s">
        <v>887</v>
      </c>
      <c r="H45" s="271" t="s">
        <v>650</v>
      </c>
    </row>
    <row r="46" spans="1:8" ht="12.75">
      <c r="A46" s="141" t="s">
        <v>1403</v>
      </c>
      <c r="B46" s="271" t="s">
        <v>985</v>
      </c>
      <c r="C46" s="271" t="s">
        <v>883</v>
      </c>
      <c r="D46" s="271" t="s">
        <v>884</v>
      </c>
      <c r="E46" s="271" t="s">
        <v>1246</v>
      </c>
      <c r="F46" s="271" t="s">
        <v>1091</v>
      </c>
      <c r="G46" s="271" t="s">
        <v>1247</v>
      </c>
      <c r="H46" s="271" t="s">
        <v>650</v>
      </c>
    </row>
    <row r="47" spans="1:8" ht="12.75">
      <c r="A47" s="141" t="s">
        <v>1333</v>
      </c>
      <c r="B47" s="271" t="s">
        <v>985</v>
      </c>
      <c r="C47" s="271" t="s">
        <v>883</v>
      </c>
      <c r="D47" s="271" t="s">
        <v>884</v>
      </c>
      <c r="E47" s="271" t="s">
        <v>1248</v>
      </c>
      <c r="F47" s="271" t="s">
        <v>1249</v>
      </c>
      <c r="G47" s="271" t="s">
        <v>887</v>
      </c>
      <c r="H47" s="271" t="s">
        <v>650</v>
      </c>
    </row>
    <row r="48" spans="1:8" ht="12.75">
      <c r="A48" s="141" t="s">
        <v>1619</v>
      </c>
      <c r="B48" s="271" t="s">
        <v>985</v>
      </c>
      <c r="C48" s="271" t="s">
        <v>883</v>
      </c>
      <c r="D48" s="271" t="s">
        <v>884</v>
      </c>
      <c r="E48" s="271" t="s">
        <v>1250</v>
      </c>
      <c r="F48" s="271" t="s">
        <v>1251</v>
      </c>
      <c r="G48" s="271" t="s">
        <v>887</v>
      </c>
      <c r="H48" s="271" t="s">
        <v>650</v>
      </c>
    </row>
    <row r="49" spans="1:8" ht="12.75">
      <c r="A49" s="141" t="s">
        <v>1620</v>
      </c>
      <c r="B49" s="271" t="s">
        <v>985</v>
      </c>
      <c r="C49" s="271" t="s">
        <v>883</v>
      </c>
      <c r="D49" s="271" t="s">
        <v>884</v>
      </c>
      <c r="E49" s="271" t="s">
        <v>1319</v>
      </c>
      <c r="F49" s="271" t="s">
        <v>1320</v>
      </c>
      <c r="G49" s="271" t="s">
        <v>887</v>
      </c>
      <c r="H49" s="271" t="s">
        <v>650</v>
      </c>
    </row>
    <row r="50" spans="1:8" ht="12.75">
      <c r="A50" s="141" t="s">
        <v>1621</v>
      </c>
      <c r="B50" s="271" t="s">
        <v>985</v>
      </c>
      <c r="C50" s="271" t="s">
        <v>883</v>
      </c>
      <c r="D50" s="271" t="s">
        <v>884</v>
      </c>
      <c r="E50" s="271" t="s">
        <v>1321</v>
      </c>
      <c r="F50" s="271" t="s">
        <v>1322</v>
      </c>
      <c r="G50" s="271" t="s">
        <v>887</v>
      </c>
      <c r="H50" s="271" t="s">
        <v>650</v>
      </c>
    </row>
    <row r="51" spans="1:8" ht="12.75">
      <c r="A51" s="141" t="s">
        <v>1622</v>
      </c>
      <c r="B51" s="271" t="s">
        <v>1036</v>
      </c>
      <c r="C51" s="271" t="s">
        <v>1037</v>
      </c>
      <c r="D51" s="271" t="s">
        <v>1038</v>
      </c>
      <c r="E51" s="271" t="s">
        <v>1039</v>
      </c>
      <c r="F51" s="271" t="s">
        <v>1040</v>
      </c>
      <c r="G51" s="271" t="s">
        <v>1041</v>
      </c>
      <c r="H51" s="271" t="s">
        <v>650</v>
      </c>
    </row>
    <row r="52" spans="1:8" ht="12.75">
      <c r="A52" s="141" t="s">
        <v>1623</v>
      </c>
      <c r="B52" s="271" t="s">
        <v>1069</v>
      </c>
      <c r="C52" s="271" t="s">
        <v>1070</v>
      </c>
      <c r="D52" s="271" t="s">
        <v>1071</v>
      </c>
      <c r="E52" s="271" t="s">
        <v>1261</v>
      </c>
      <c r="F52" s="271" t="s">
        <v>1262</v>
      </c>
      <c r="G52" s="271" t="s">
        <v>1072</v>
      </c>
      <c r="H52" s="271" t="s">
        <v>650</v>
      </c>
    </row>
    <row r="53" spans="1:8" ht="12.75">
      <c r="A53" s="141" t="s">
        <v>1624</v>
      </c>
      <c r="B53" s="271" t="s">
        <v>1042</v>
      </c>
      <c r="C53" s="271" t="s">
        <v>1044</v>
      </c>
      <c r="D53" s="271" t="s">
        <v>1045</v>
      </c>
      <c r="E53" s="271" t="s">
        <v>1263</v>
      </c>
      <c r="F53" s="271" t="s">
        <v>1264</v>
      </c>
      <c r="G53" s="271" t="s">
        <v>1043</v>
      </c>
      <c r="H53" s="271" t="s">
        <v>650</v>
      </c>
    </row>
    <row r="54" spans="1:8" ht="12.75">
      <c r="A54" s="141" t="s">
        <v>1625</v>
      </c>
      <c r="B54" s="271" t="s">
        <v>1083</v>
      </c>
      <c r="C54" s="271" t="s">
        <v>1085</v>
      </c>
      <c r="D54" s="271" t="s">
        <v>1086</v>
      </c>
      <c r="E54" s="271" t="s">
        <v>1087</v>
      </c>
      <c r="F54" s="271" t="s">
        <v>1088</v>
      </c>
      <c r="G54" s="271" t="s">
        <v>1084</v>
      </c>
      <c r="H54" s="271" t="s">
        <v>650</v>
      </c>
    </row>
    <row r="55" spans="1:8" ht="12.75">
      <c r="A55" s="141" t="s">
        <v>1626</v>
      </c>
      <c r="B55" s="271" t="s">
        <v>1047</v>
      </c>
      <c r="C55" s="271" t="s">
        <v>1048</v>
      </c>
      <c r="D55" s="271" t="s">
        <v>1049</v>
      </c>
      <c r="E55" s="271" t="s">
        <v>993</v>
      </c>
      <c r="F55" s="271" t="s">
        <v>994</v>
      </c>
      <c r="G55" s="271" t="s">
        <v>995</v>
      </c>
      <c r="H55" s="271" t="s">
        <v>650</v>
      </c>
    </row>
    <row r="56" spans="1:8" ht="12.75">
      <c r="A56" s="141" t="s">
        <v>1627</v>
      </c>
      <c r="B56" s="271" t="s">
        <v>1116</v>
      </c>
      <c r="C56" s="271" t="s">
        <v>1074</v>
      </c>
      <c r="D56" s="271" t="s">
        <v>1075</v>
      </c>
      <c r="E56" s="271" t="s">
        <v>1076</v>
      </c>
      <c r="F56" s="271" t="s">
        <v>1077</v>
      </c>
      <c r="G56" s="271" t="s">
        <v>1078</v>
      </c>
      <c r="H56" s="271" t="s">
        <v>650</v>
      </c>
    </row>
    <row r="57" spans="1:8" ht="12.75">
      <c r="A57" s="141" t="s">
        <v>1628</v>
      </c>
      <c r="B57" s="271" t="s">
        <v>996</v>
      </c>
      <c r="C57" s="271" t="s">
        <v>997</v>
      </c>
      <c r="D57" s="271" t="s">
        <v>998</v>
      </c>
      <c r="E57" s="271" t="s">
        <v>1265</v>
      </c>
      <c r="F57" s="271" t="s">
        <v>1266</v>
      </c>
      <c r="G57" s="271" t="s">
        <v>999</v>
      </c>
      <c r="H57" s="271" t="s">
        <v>650</v>
      </c>
    </row>
    <row r="58" spans="1:8" ht="12.75">
      <c r="A58" s="141" t="s">
        <v>1629</v>
      </c>
      <c r="B58" s="271" t="s">
        <v>1000</v>
      </c>
      <c r="C58" s="271" t="s">
        <v>1001</v>
      </c>
      <c r="D58" s="271" t="s">
        <v>1732</v>
      </c>
      <c r="E58" s="271" t="s">
        <v>1267</v>
      </c>
      <c r="F58" s="271" t="s">
        <v>1268</v>
      </c>
      <c r="G58" s="271" t="s">
        <v>1002</v>
      </c>
      <c r="H58" s="271" t="s">
        <v>650</v>
      </c>
    </row>
    <row r="59" spans="1:8" ht="12.75">
      <c r="A59" s="141" t="s">
        <v>1630</v>
      </c>
      <c r="B59" s="271" t="s">
        <v>1000</v>
      </c>
      <c r="C59" s="271" t="s">
        <v>1001</v>
      </c>
      <c r="D59" s="271" t="s">
        <v>1732</v>
      </c>
      <c r="E59" s="271" t="s">
        <v>1269</v>
      </c>
      <c r="F59" s="271" t="s">
        <v>1270</v>
      </c>
      <c r="G59" s="271" t="s">
        <v>1002</v>
      </c>
      <c r="H59" s="271" t="s">
        <v>649</v>
      </c>
    </row>
    <row r="60" spans="1:8" ht="12.75">
      <c r="A60" s="141" t="s">
        <v>1631</v>
      </c>
      <c r="B60" s="271" t="s">
        <v>1000</v>
      </c>
      <c r="C60" s="271" t="s">
        <v>1001</v>
      </c>
      <c r="D60" s="271" t="s">
        <v>1732</v>
      </c>
      <c r="E60" s="271" t="s">
        <v>1271</v>
      </c>
      <c r="F60" s="271" t="s">
        <v>1272</v>
      </c>
      <c r="G60" s="271" t="s">
        <v>1002</v>
      </c>
      <c r="H60" s="271" t="s">
        <v>650</v>
      </c>
    </row>
    <row r="61" spans="1:8" ht="12.75">
      <c r="A61" s="141" t="s">
        <v>1632</v>
      </c>
      <c r="B61" s="271" t="s">
        <v>1102</v>
      </c>
      <c r="C61" s="271" t="s">
        <v>1104</v>
      </c>
      <c r="D61" s="271" t="s">
        <v>1105</v>
      </c>
      <c r="E61" s="271" t="s">
        <v>1106</v>
      </c>
      <c r="F61" s="271" t="s">
        <v>1107</v>
      </c>
      <c r="G61" s="271" t="s">
        <v>1103</v>
      </c>
      <c r="H61" s="271" t="s">
        <v>650</v>
      </c>
    </row>
    <row r="62" spans="1:8" ht="12.75">
      <c r="A62" s="141" t="s">
        <v>1633</v>
      </c>
      <c r="B62" s="271" t="s">
        <v>1003</v>
      </c>
      <c r="C62" s="271" t="s">
        <v>1004</v>
      </c>
      <c r="D62" s="271" t="s">
        <v>1005</v>
      </c>
      <c r="E62" s="271" t="s">
        <v>1273</v>
      </c>
      <c r="F62" s="271" t="s">
        <v>1274</v>
      </c>
      <c r="G62" s="271" t="s">
        <v>1006</v>
      </c>
      <c r="H62" s="271" t="s">
        <v>650</v>
      </c>
    </row>
    <row r="63" spans="1:8" ht="12.75">
      <c r="A63" s="141" t="s">
        <v>1634</v>
      </c>
      <c r="B63" s="271" t="s">
        <v>1003</v>
      </c>
      <c r="C63" s="271" t="s">
        <v>1004</v>
      </c>
      <c r="D63" s="271" t="s">
        <v>1005</v>
      </c>
      <c r="E63" s="271" t="s">
        <v>1050</v>
      </c>
      <c r="F63" s="271" t="s">
        <v>1051</v>
      </c>
      <c r="G63" s="271" t="s">
        <v>955</v>
      </c>
      <c r="H63" s="271" t="s">
        <v>651</v>
      </c>
    </row>
    <row r="64" spans="1:8" ht="12.75">
      <c r="A64" s="141" t="s">
        <v>1635</v>
      </c>
      <c r="B64" s="271" t="s">
        <v>1003</v>
      </c>
      <c r="C64" s="271" t="s">
        <v>1004</v>
      </c>
      <c r="D64" s="271" t="s">
        <v>1005</v>
      </c>
      <c r="E64" s="271" t="s">
        <v>1275</v>
      </c>
      <c r="F64" s="271" t="s">
        <v>1276</v>
      </c>
      <c r="G64" s="271" t="s">
        <v>1006</v>
      </c>
      <c r="H64" s="271" t="s">
        <v>650</v>
      </c>
    </row>
    <row r="65" spans="1:8" ht="12.75">
      <c r="A65" s="141" t="s">
        <v>1636</v>
      </c>
      <c r="B65" s="271" t="s">
        <v>1052</v>
      </c>
      <c r="C65" s="271" t="s">
        <v>1053</v>
      </c>
      <c r="D65" s="271" t="s">
        <v>1054</v>
      </c>
      <c r="E65" s="271" t="s">
        <v>1277</v>
      </c>
      <c r="F65" s="271" t="s">
        <v>1278</v>
      </c>
      <c r="G65" s="271" t="s">
        <v>844</v>
      </c>
      <c r="H65" s="271" t="s">
        <v>650</v>
      </c>
    </row>
    <row r="66" spans="1:8" ht="12.75">
      <c r="A66" s="141" t="s">
        <v>1637</v>
      </c>
      <c r="B66" s="271" t="s">
        <v>1052</v>
      </c>
      <c r="C66" s="271" t="s">
        <v>1053</v>
      </c>
      <c r="D66" s="271" t="s">
        <v>1054</v>
      </c>
      <c r="E66" s="271" t="s">
        <v>862</v>
      </c>
      <c r="F66" s="271" t="s">
        <v>1279</v>
      </c>
      <c r="G66" s="271" t="s">
        <v>1055</v>
      </c>
      <c r="H66" s="271" t="s">
        <v>650</v>
      </c>
    </row>
    <row r="67" spans="1:8" ht="12.75">
      <c r="A67" s="141" t="s">
        <v>1638</v>
      </c>
      <c r="B67" s="271" t="s">
        <v>1052</v>
      </c>
      <c r="C67" s="271" t="s">
        <v>1053</v>
      </c>
      <c r="D67" s="271" t="s">
        <v>1054</v>
      </c>
      <c r="E67" s="271" t="s">
        <v>1280</v>
      </c>
      <c r="F67" s="271" t="s">
        <v>1281</v>
      </c>
      <c r="G67" s="271" t="s">
        <v>1055</v>
      </c>
      <c r="H67" s="271" t="s">
        <v>650</v>
      </c>
    </row>
    <row r="68" spans="1:8" ht="12.75">
      <c r="A68" s="141" t="s">
        <v>1639</v>
      </c>
      <c r="B68" s="271" t="s">
        <v>1056</v>
      </c>
      <c r="C68" s="271" t="s">
        <v>967</v>
      </c>
      <c r="D68" s="271" t="s">
        <v>968</v>
      </c>
      <c r="E68" s="271" t="s">
        <v>1282</v>
      </c>
      <c r="F68" s="271" t="s">
        <v>1283</v>
      </c>
      <c r="G68" s="271" t="s">
        <v>969</v>
      </c>
      <c r="H68" s="271" t="s">
        <v>650</v>
      </c>
    </row>
    <row r="69" spans="1:8" ht="12.75">
      <c r="A69" s="141" t="s">
        <v>1640</v>
      </c>
      <c r="B69" s="271" t="s">
        <v>1007</v>
      </c>
      <c r="C69" s="271" t="s">
        <v>1008</v>
      </c>
      <c r="D69" s="271" t="s">
        <v>1009</v>
      </c>
      <c r="E69" s="271" t="s">
        <v>1010</v>
      </c>
      <c r="F69" s="271" t="s">
        <v>1011</v>
      </c>
      <c r="G69" s="271" t="s">
        <v>1012</v>
      </c>
      <c r="H69" s="271" t="s">
        <v>650</v>
      </c>
    </row>
    <row r="70" spans="1:8" ht="12.75">
      <c r="A70" s="141" t="s">
        <v>1641</v>
      </c>
      <c r="B70" s="271" t="s">
        <v>1007</v>
      </c>
      <c r="C70" s="271" t="s">
        <v>1008</v>
      </c>
      <c r="D70" s="271" t="s">
        <v>1009</v>
      </c>
      <c r="E70" s="271" t="s">
        <v>1284</v>
      </c>
      <c r="F70" s="271" t="s">
        <v>1285</v>
      </c>
      <c r="G70" s="271" t="s">
        <v>1012</v>
      </c>
      <c r="H70" s="271" t="s">
        <v>650</v>
      </c>
    </row>
    <row r="71" spans="1:8" ht="12.75">
      <c r="A71" s="141" t="s">
        <v>1642</v>
      </c>
      <c r="B71" s="271" t="s">
        <v>1013</v>
      </c>
      <c r="C71" s="271" t="s">
        <v>1014</v>
      </c>
      <c r="D71" s="271" t="s">
        <v>1015</v>
      </c>
      <c r="E71" s="271" t="s">
        <v>840</v>
      </c>
      <c r="F71" s="271" t="s">
        <v>1016</v>
      </c>
      <c r="G71" s="271" t="s">
        <v>1017</v>
      </c>
      <c r="H71" s="271" t="s">
        <v>650</v>
      </c>
    </row>
    <row r="72" spans="1:8" ht="12.75">
      <c r="A72" s="141" t="s">
        <v>1643</v>
      </c>
      <c r="B72" s="271" t="s">
        <v>1018</v>
      </c>
      <c r="C72" s="271" t="s">
        <v>1019</v>
      </c>
      <c r="D72" s="271" t="s">
        <v>1020</v>
      </c>
      <c r="E72" s="271" t="s">
        <v>1288</v>
      </c>
      <c r="F72" s="271" t="s">
        <v>1289</v>
      </c>
      <c r="G72" s="271" t="s">
        <v>1021</v>
      </c>
      <c r="H72" s="271" t="s">
        <v>650</v>
      </c>
    </row>
    <row r="73" spans="1:8" ht="12.75">
      <c r="A73" s="141" t="s">
        <v>1644</v>
      </c>
      <c r="B73" s="271" t="s">
        <v>1018</v>
      </c>
      <c r="C73" s="271" t="s">
        <v>1019</v>
      </c>
      <c r="D73" s="271" t="s">
        <v>1020</v>
      </c>
      <c r="E73" s="271" t="s">
        <v>1286</v>
      </c>
      <c r="F73" s="271" t="s">
        <v>1287</v>
      </c>
      <c r="G73" s="271" t="s">
        <v>1021</v>
      </c>
      <c r="H73" s="271" t="s">
        <v>650</v>
      </c>
    </row>
    <row r="74" spans="1:8" ht="12.75">
      <c r="A74" s="141" t="s">
        <v>1645</v>
      </c>
      <c r="B74" s="271" t="s">
        <v>1018</v>
      </c>
      <c r="C74" s="271" t="s">
        <v>1019</v>
      </c>
      <c r="D74" s="271" t="s">
        <v>1020</v>
      </c>
      <c r="E74" s="271" t="s">
        <v>878</v>
      </c>
      <c r="F74" s="271" t="s">
        <v>1290</v>
      </c>
      <c r="G74" s="271" t="s">
        <v>1021</v>
      </c>
      <c r="H74" s="271" t="s">
        <v>650</v>
      </c>
    </row>
    <row r="75" spans="1:8" ht="12.75">
      <c r="A75" s="141" t="s">
        <v>1646</v>
      </c>
      <c r="B75" s="271" t="s">
        <v>1022</v>
      </c>
      <c r="C75" s="271" t="s">
        <v>1023</v>
      </c>
      <c r="D75" s="271" t="s">
        <v>1024</v>
      </c>
      <c r="E75" s="271" t="s">
        <v>1291</v>
      </c>
      <c r="F75" s="271" t="s">
        <v>1292</v>
      </c>
      <c r="G75" s="271" t="s">
        <v>1025</v>
      </c>
      <c r="H75" s="271" t="s">
        <v>650</v>
      </c>
    </row>
    <row r="76" spans="1:8" ht="12.75">
      <c r="A76" s="141" t="s">
        <v>1647</v>
      </c>
      <c r="B76" s="271" t="s">
        <v>1026</v>
      </c>
      <c r="C76" s="271" t="s">
        <v>1027</v>
      </c>
      <c r="D76" s="271" t="s">
        <v>1028</v>
      </c>
      <c r="E76" s="271" t="s">
        <v>1029</v>
      </c>
      <c r="F76" s="271" t="s">
        <v>1030</v>
      </c>
      <c r="G76" s="271" t="s">
        <v>1031</v>
      </c>
      <c r="H76" s="271" t="s">
        <v>650</v>
      </c>
    </row>
    <row r="77" spans="1:8" ht="12.75">
      <c r="A77" s="141" t="s">
        <v>1648</v>
      </c>
      <c r="B77" s="271" t="s">
        <v>1032</v>
      </c>
      <c r="C77" s="271" t="s">
        <v>1033</v>
      </c>
      <c r="D77" s="271" t="s">
        <v>1034</v>
      </c>
      <c r="E77" s="271" t="s">
        <v>1293</v>
      </c>
      <c r="F77" s="271" t="s">
        <v>1294</v>
      </c>
      <c r="G77" s="271" t="s">
        <v>1035</v>
      </c>
      <c r="H77" s="271" t="s">
        <v>650</v>
      </c>
    </row>
    <row r="78" spans="1:8" ht="12.75">
      <c r="A78" s="141" t="s">
        <v>1649</v>
      </c>
      <c r="B78" s="271" t="s">
        <v>926</v>
      </c>
      <c r="C78" s="271" t="s">
        <v>927</v>
      </c>
      <c r="D78" s="271" t="s">
        <v>928</v>
      </c>
      <c r="E78" s="271" t="s">
        <v>888</v>
      </c>
      <c r="F78" s="271" t="s">
        <v>929</v>
      </c>
      <c r="G78" s="271" t="s">
        <v>930</v>
      </c>
      <c r="H78" s="271" t="s">
        <v>650</v>
      </c>
    </row>
    <row r="79" spans="1:8" ht="12.75">
      <c r="A79" s="141" t="s">
        <v>1650</v>
      </c>
      <c r="B79" s="271" t="s">
        <v>931</v>
      </c>
      <c r="C79" s="271" t="s">
        <v>1252</v>
      </c>
      <c r="D79" s="271" t="s">
        <v>1295</v>
      </c>
      <c r="E79" s="271" t="s">
        <v>1296</v>
      </c>
      <c r="F79" s="271" t="s">
        <v>1412</v>
      </c>
      <c r="G79" s="271" t="s">
        <v>932</v>
      </c>
      <c r="H79" s="271" t="s">
        <v>650</v>
      </c>
    </row>
    <row r="80" spans="1:8" ht="12.75">
      <c r="A80" s="141" t="s">
        <v>1651</v>
      </c>
      <c r="B80" s="271" t="s">
        <v>931</v>
      </c>
      <c r="C80" s="271" t="s">
        <v>933</v>
      </c>
      <c r="D80" s="271" t="s">
        <v>934</v>
      </c>
      <c r="E80" s="271" t="s">
        <v>935</v>
      </c>
      <c r="F80" s="271" t="s">
        <v>846</v>
      </c>
      <c r="G80" s="271" t="s">
        <v>936</v>
      </c>
      <c r="H80" s="271" t="s">
        <v>650</v>
      </c>
    </row>
    <row r="81" spans="1:8" ht="12.75">
      <c r="A81" s="141" t="s">
        <v>1652</v>
      </c>
      <c r="B81" s="271" t="s">
        <v>931</v>
      </c>
      <c r="C81" s="271" t="s">
        <v>933</v>
      </c>
      <c r="D81" s="271" t="s">
        <v>934</v>
      </c>
      <c r="E81" s="271" t="s">
        <v>1413</v>
      </c>
      <c r="F81" s="271" t="s">
        <v>1414</v>
      </c>
      <c r="G81" s="271" t="s">
        <v>932</v>
      </c>
      <c r="H81" s="271" t="s">
        <v>650</v>
      </c>
    </row>
    <row r="82" spans="1:8" ht="12.75">
      <c r="A82" s="141" t="s">
        <v>1653</v>
      </c>
      <c r="B82" s="271" t="s">
        <v>937</v>
      </c>
      <c r="C82" s="271" t="s">
        <v>939</v>
      </c>
      <c r="D82" s="271" t="s">
        <v>940</v>
      </c>
      <c r="E82" s="271" t="s">
        <v>1073</v>
      </c>
      <c r="F82" s="271" t="s">
        <v>1415</v>
      </c>
      <c r="G82" s="271" t="s">
        <v>938</v>
      </c>
      <c r="H82" s="271" t="s">
        <v>650</v>
      </c>
    </row>
    <row r="83" spans="1:8" ht="12.75">
      <c r="A83" s="141" t="s">
        <v>1654</v>
      </c>
      <c r="B83" s="271" t="s">
        <v>1079</v>
      </c>
      <c r="C83" s="271" t="s">
        <v>1080</v>
      </c>
      <c r="D83" s="271" t="s">
        <v>1081</v>
      </c>
      <c r="E83" s="271" t="s">
        <v>1416</v>
      </c>
      <c r="F83" s="271" t="s">
        <v>1417</v>
      </c>
      <c r="G83" s="271" t="s">
        <v>1082</v>
      </c>
      <c r="H83" s="271" t="s">
        <v>650</v>
      </c>
    </row>
    <row r="84" spans="1:8" ht="12.75">
      <c r="A84" s="141" t="s">
        <v>1655</v>
      </c>
      <c r="B84" s="271" t="s">
        <v>970</v>
      </c>
      <c r="C84" s="271" t="s">
        <v>1253</v>
      </c>
      <c r="D84" s="271" t="s">
        <v>1254</v>
      </c>
      <c r="E84" s="271" t="s">
        <v>845</v>
      </c>
      <c r="F84" s="271" t="s">
        <v>1418</v>
      </c>
      <c r="G84" s="271" t="s">
        <v>971</v>
      </c>
      <c r="H84" s="271" t="s">
        <v>650</v>
      </c>
    </row>
    <row r="85" spans="1:8" ht="12.75">
      <c r="A85" s="141" t="s">
        <v>1656</v>
      </c>
      <c r="B85" s="271" t="s">
        <v>970</v>
      </c>
      <c r="C85" s="271" t="s">
        <v>972</v>
      </c>
      <c r="D85" s="271" t="s">
        <v>973</v>
      </c>
      <c r="E85" s="271" t="s">
        <v>974</v>
      </c>
      <c r="F85" s="271" t="s">
        <v>975</v>
      </c>
      <c r="G85" s="271" t="s">
        <v>971</v>
      </c>
      <c r="H85" s="271" t="s">
        <v>650</v>
      </c>
    </row>
    <row r="86" spans="1:8" ht="12.75">
      <c r="A86" s="141" t="s">
        <v>1657</v>
      </c>
      <c r="B86" s="271" t="s">
        <v>976</v>
      </c>
      <c r="C86" s="271" t="s">
        <v>906</v>
      </c>
      <c r="D86" s="271" t="s">
        <v>907</v>
      </c>
      <c r="E86" s="271" t="s">
        <v>839</v>
      </c>
      <c r="F86" s="271" t="s">
        <v>909</v>
      </c>
      <c r="G86" s="271" t="s">
        <v>908</v>
      </c>
      <c r="H86" s="271" t="s">
        <v>650</v>
      </c>
    </row>
    <row r="87" spans="1:8" ht="12.75">
      <c r="A87" s="141" t="s">
        <v>1658</v>
      </c>
      <c r="B87" s="271" t="s">
        <v>910</v>
      </c>
      <c r="C87" s="271" t="s">
        <v>911</v>
      </c>
      <c r="D87" s="271" t="s">
        <v>912</v>
      </c>
      <c r="E87" s="271" t="s">
        <v>913</v>
      </c>
      <c r="F87" s="271" t="s">
        <v>914</v>
      </c>
      <c r="G87" s="271" t="s">
        <v>915</v>
      </c>
      <c r="H87" s="271" t="s">
        <v>650</v>
      </c>
    </row>
    <row r="88" spans="1:8" ht="12.75">
      <c r="A88" s="141" t="s">
        <v>1659</v>
      </c>
      <c r="B88" s="271" t="s">
        <v>916</v>
      </c>
      <c r="C88" s="271" t="s">
        <v>917</v>
      </c>
      <c r="D88" s="271" t="s">
        <v>918</v>
      </c>
      <c r="E88" s="271" t="s">
        <v>1419</v>
      </c>
      <c r="F88" s="271" t="s">
        <v>1725</v>
      </c>
      <c r="G88" s="271" t="s">
        <v>1420</v>
      </c>
      <c r="H88" s="271" t="s">
        <v>650</v>
      </c>
    </row>
    <row r="89" spans="1:8" ht="12.75">
      <c r="A89" s="141" t="s">
        <v>1660</v>
      </c>
      <c r="B89" s="271" t="s">
        <v>919</v>
      </c>
      <c r="C89" s="271" t="s">
        <v>920</v>
      </c>
      <c r="D89" s="271" t="s">
        <v>921</v>
      </c>
      <c r="E89" s="271" t="s">
        <v>821</v>
      </c>
      <c r="F89" s="271" t="s">
        <v>922</v>
      </c>
      <c r="G89" s="271" t="s">
        <v>923</v>
      </c>
      <c r="H89" s="271" t="s">
        <v>650</v>
      </c>
    </row>
    <row r="90" spans="1:8" ht="12.75">
      <c r="A90" s="141" t="s">
        <v>1661</v>
      </c>
      <c r="B90" s="271" t="s">
        <v>919</v>
      </c>
      <c r="C90" s="271" t="s">
        <v>920</v>
      </c>
      <c r="D90" s="271" t="s">
        <v>921</v>
      </c>
      <c r="E90" s="271" t="s">
        <v>924</v>
      </c>
      <c r="F90" s="271" t="s">
        <v>925</v>
      </c>
      <c r="G90" s="271" t="s">
        <v>923</v>
      </c>
      <c r="H90" s="271" t="s">
        <v>650</v>
      </c>
    </row>
    <row r="91" spans="1:8" ht="12.75">
      <c r="A91" s="141" t="s">
        <v>1662</v>
      </c>
      <c r="B91" s="271" t="s">
        <v>705</v>
      </c>
      <c r="C91" s="271" t="s">
        <v>954</v>
      </c>
      <c r="D91" s="271" t="s">
        <v>953</v>
      </c>
      <c r="E91" s="271" t="s">
        <v>1314</v>
      </c>
      <c r="F91" s="271" t="s">
        <v>1315</v>
      </c>
      <c r="G91" s="271" t="s">
        <v>955</v>
      </c>
      <c r="H91" s="271" t="s">
        <v>650</v>
      </c>
    </row>
    <row r="92" spans="1:8" ht="12.75">
      <c r="A92" s="141" t="s">
        <v>1663</v>
      </c>
      <c r="B92" s="271" t="s">
        <v>705</v>
      </c>
      <c r="C92" s="271" t="s">
        <v>954</v>
      </c>
      <c r="D92" s="271" t="s">
        <v>953</v>
      </c>
      <c r="E92" s="271" t="s">
        <v>871</v>
      </c>
      <c r="F92" s="271" t="s">
        <v>872</v>
      </c>
      <c r="G92" s="271" t="s">
        <v>955</v>
      </c>
      <c r="H92" s="271" t="s">
        <v>650</v>
      </c>
    </row>
    <row r="93" spans="1:8" ht="12.75">
      <c r="A93" s="141" t="s">
        <v>1664</v>
      </c>
      <c r="B93" s="271" t="s">
        <v>705</v>
      </c>
      <c r="C93" s="271" t="s">
        <v>954</v>
      </c>
      <c r="D93" s="271" t="s">
        <v>953</v>
      </c>
      <c r="E93" s="271" t="s">
        <v>1316</v>
      </c>
      <c r="F93" s="271" t="s">
        <v>1317</v>
      </c>
      <c r="G93" s="271" t="s">
        <v>955</v>
      </c>
      <c r="H93" s="271" t="s">
        <v>650</v>
      </c>
    </row>
    <row r="94" spans="1:8" ht="12.75">
      <c r="A94" s="141" t="s">
        <v>1665</v>
      </c>
      <c r="B94" s="271" t="s">
        <v>705</v>
      </c>
      <c r="C94" s="271" t="s">
        <v>954</v>
      </c>
      <c r="D94" s="271" t="s">
        <v>953</v>
      </c>
      <c r="E94" s="271" t="s">
        <v>1160</v>
      </c>
      <c r="F94" s="271" t="s">
        <v>1161</v>
      </c>
      <c r="G94" s="271" t="s">
        <v>955</v>
      </c>
      <c r="H94" s="271" t="s">
        <v>650</v>
      </c>
    </row>
    <row r="95" spans="1:8" ht="12.75">
      <c r="A95" s="141" t="s">
        <v>1666</v>
      </c>
      <c r="B95" s="271" t="s">
        <v>705</v>
      </c>
      <c r="C95" s="271" t="s">
        <v>954</v>
      </c>
      <c r="D95" s="271" t="s">
        <v>953</v>
      </c>
      <c r="E95" s="271" t="s">
        <v>874</v>
      </c>
      <c r="F95" s="271" t="s">
        <v>875</v>
      </c>
      <c r="G95" s="271" t="s">
        <v>988</v>
      </c>
      <c r="H95" s="271" t="s">
        <v>650</v>
      </c>
    </row>
    <row r="96" spans="1:8" ht="12.75">
      <c r="A96" s="141" t="s">
        <v>1667</v>
      </c>
      <c r="B96" s="271" t="s">
        <v>705</v>
      </c>
      <c r="C96" s="271" t="s">
        <v>954</v>
      </c>
      <c r="D96" s="271" t="s">
        <v>953</v>
      </c>
      <c r="E96" s="271" t="s">
        <v>1162</v>
      </c>
      <c r="F96" s="271" t="s">
        <v>1163</v>
      </c>
      <c r="G96" s="271" t="s">
        <v>988</v>
      </c>
      <c r="H96" s="271" t="s">
        <v>650</v>
      </c>
    </row>
    <row r="97" spans="1:8" ht="12.75">
      <c r="A97" s="141" t="s">
        <v>1668</v>
      </c>
      <c r="B97" s="271" t="s">
        <v>705</v>
      </c>
      <c r="C97" s="271" t="s">
        <v>954</v>
      </c>
      <c r="D97" s="271" t="s">
        <v>953</v>
      </c>
      <c r="E97" s="271" t="s">
        <v>1318</v>
      </c>
      <c r="F97" s="271" t="s">
        <v>1159</v>
      </c>
      <c r="G97" s="271" t="s">
        <v>955</v>
      </c>
      <c r="H97" s="271" t="s">
        <v>650</v>
      </c>
    </row>
    <row r="98" spans="1:8" ht="12.75">
      <c r="A98" s="141" t="s">
        <v>1669</v>
      </c>
      <c r="B98" s="271" t="s">
        <v>705</v>
      </c>
      <c r="C98" s="271" t="s">
        <v>954</v>
      </c>
      <c r="D98" s="271" t="s">
        <v>953</v>
      </c>
      <c r="E98" s="271" t="s">
        <v>879</v>
      </c>
      <c r="F98" s="271" t="s">
        <v>880</v>
      </c>
      <c r="G98" s="271" t="s">
        <v>988</v>
      </c>
      <c r="H98" s="271" t="s">
        <v>650</v>
      </c>
    </row>
    <row r="99" spans="1:8" ht="12.75">
      <c r="A99" s="141" t="s">
        <v>1670</v>
      </c>
      <c r="B99" s="271" t="s">
        <v>705</v>
      </c>
      <c r="C99" s="271" t="s">
        <v>954</v>
      </c>
      <c r="D99" s="271" t="s">
        <v>953</v>
      </c>
      <c r="E99" s="271" t="s">
        <v>1164</v>
      </c>
      <c r="F99" s="271" t="s">
        <v>1165</v>
      </c>
      <c r="G99" s="271" t="s">
        <v>955</v>
      </c>
      <c r="H99" s="271" t="s">
        <v>650</v>
      </c>
    </row>
    <row r="100" spans="1:8" ht="12.75">
      <c r="A100" s="141" t="s">
        <v>1671</v>
      </c>
      <c r="B100" s="271" t="s">
        <v>705</v>
      </c>
      <c r="C100" s="271" t="s">
        <v>954</v>
      </c>
      <c r="D100" s="271" t="s">
        <v>953</v>
      </c>
      <c r="E100" s="271" t="s">
        <v>1166</v>
      </c>
      <c r="F100" s="271" t="s">
        <v>1167</v>
      </c>
      <c r="G100" s="271" t="s">
        <v>955</v>
      </c>
      <c r="H100" s="271" t="s">
        <v>650</v>
      </c>
    </row>
    <row r="101" spans="1:8" ht="12.75">
      <c r="A101" s="141" t="s">
        <v>1672</v>
      </c>
      <c r="B101" s="271" t="s">
        <v>705</v>
      </c>
      <c r="C101" s="271" t="s">
        <v>954</v>
      </c>
      <c r="D101" s="271" t="s">
        <v>953</v>
      </c>
      <c r="E101" s="271" t="s">
        <v>1168</v>
      </c>
      <c r="F101" s="271" t="s">
        <v>858</v>
      </c>
      <c r="G101" s="271" t="s">
        <v>1108</v>
      </c>
      <c r="H101" s="271" t="s">
        <v>649</v>
      </c>
    </row>
    <row r="102" spans="1:8" ht="12.75">
      <c r="A102" s="141" t="s">
        <v>1673</v>
      </c>
      <c r="B102" s="271" t="s">
        <v>705</v>
      </c>
      <c r="C102" s="271" t="s">
        <v>859</v>
      </c>
      <c r="D102" s="271" t="s">
        <v>860</v>
      </c>
      <c r="E102" s="271" t="s">
        <v>1731</v>
      </c>
      <c r="F102" s="271" t="s">
        <v>861</v>
      </c>
      <c r="G102" s="271" t="s">
        <v>712</v>
      </c>
      <c r="H102" s="271" t="s">
        <v>649</v>
      </c>
    </row>
    <row r="103" spans="1:8" ht="12.75">
      <c r="A103" s="141" t="s">
        <v>1674</v>
      </c>
      <c r="B103" s="271" t="s">
        <v>705</v>
      </c>
      <c r="C103" s="271" t="s">
        <v>987</v>
      </c>
      <c r="D103" s="271" t="s">
        <v>986</v>
      </c>
      <c r="E103" s="271" t="s">
        <v>1113</v>
      </c>
      <c r="F103" s="271" t="s">
        <v>1114</v>
      </c>
      <c r="G103" s="271" t="s">
        <v>1115</v>
      </c>
      <c r="H103" s="271" t="s">
        <v>650</v>
      </c>
    </row>
    <row r="104" spans="1:8" ht="12.75">
      <c r="A104" s="141" t="s">
        <v>1675</v>
      </c>
      <c r="B104" s="271" t="s">
        <v>705</v>
      </c>
      <c r="C104" s="271" t="s">
        <v>987</v>
      </c>
      <c r="D104" s="271" t="s">
        <v>986</v>
      </c>
      <c r="E104" s="271" t="s">
        <v>1089</v>
      </c>
      <c r="F104" s="271" t="s">
        <v>1090</v>
      </c>
      <c r="G104" s="271" t="s">
        <v>992</v>
      </c>
      <c r="H104" s="271" t="s">
        <v>650</v>
      </c>
    </row>
    <row r="105" spans="1:8" ht="12.75">
      <c r="A105" s="141" t="s">
        <v>1676</v>
      </c>
      <c r="B105" s="271" t="s">
        <v>705</v>
      </c>
      <c r="C105" s="271" t="s">
        <v>987</v>
      </c>
      <c r="D105" s="271" t="s">
        <v>986</v>
      </c>
      <c r="E105" s="271" t="s">
        <v>1169</v>
      </c>
      <c r="F105" s="271" t="s">
        <v>1170</v>
      </c>
      <c r="G105" s="271" t="s">
        <v>1171</v>
      </c>
      <c r="H105" s="271" t="s">
        <v>650</v>
      </c>
    </row>
    <row r="106" spans="1:8" ht="12.75">
      <c r="A106" s="141" t="s">
        <v>1677</v>
      </c>
      <c r="B106" s="271" t="s">
        <v>705</v>
      </c>
      <c r="C106" s="271" t="s">
        <v>987</v>
      </c>
      <c r="D106" s="271" t="s">
        <v>986</v>
      </c>
      <c r="E106" s="271" t="s">
        <v>1172</v>
      </c>
      <c r="F106" s="271" t="s">
        <v>1173</v>
      </c>
      <c r="G106" s="271" t="s">
        <v>1171</v>
      </c>
      <c r="H106" s="271" t="s">
        <v>650</v>
      </c>
    </row>
    <row r="107" spans="1:8" ht="12.75">
      <c r="A107" s="141" t="s">
        <v>1678</v>
      </c>
      <c r="B107" s="271" t="s">
        <v>705</v>
      </c>
      <c r="C107" s="271" t="s">
        <v>987</v>
      </c>
      <c r="D107" s="271" t="s">
        <v>986</v>
      </c>
      <c r="E107" s="271" t="s">
        <v>1174</v>
      </c>
      <c r="F107" s="271" t="s">
        <v>1175</v>
      </c>
      <c r="G107" s="271" t="s">
        <v>1115</v>
      </c>
      <c r="H107" s="271" t="s">
        <v>650</v>
      </c>
    </row>
    <row r="108" spans="1:8" ht="12.75">
      <c r="A108" s="141" t="s">
        <v>1679</v>
      </c>
      <c r="B108" s="271" t="s">
        <v>705</v>
      </c>
      <c r="C108" s="271" t="s">
        <v>987</v>
      </c>
      <c r="D108" s="271" t="s">
        <v>986</v>
      </c>
      <c r="E108" s="271" t="s">
        <v>1176</v>
      </c>
      <c r="F108" s="271" t="s">
        <v>1177</v>
      </c>
      <c r="G108" s="271" t="s">
        <v>992</v>
      </c>
      <c r="H108" s="271" t="s">
        <v>650</v>
      </c>
    </row>
    <row r="109" spans="1:8" ht="12.75">
      <c r="A109" s="141" t="s">
        <v>1680</v>
      </c>
      <c r="B109" s="271" t="s">
        <v>705</v>
      </c>
      <c r="C109" s="271" t="s">
        <v>987</v>
      </c>
      <c r="D109" s="271" t="s">
        <v>986</v>
      </c>
      <c r="E109" s="271" t="s">
        <v>1178</v>
      </c>
      <c r="F109" s="271" t="s">
        <v>1179</v>
      </c>
      <c r="G109" s="271" t="s">
        <v>1115</v>
      </c>
      <c r="H109" s="271" t="s">
        <v>650</v>
      </c>
    </row>
    <row r="110" spans="1:8" ht="12.75">
      <c r="A110" s="141" t="s">
        <v>1681</v>
      </c>
      <c r="B110" s="271" t="s">
        <v>705</v>
      </c>
      <c r="C110" s="271" t="s">
        <v>987</v>
      </c>
      <c r="D110" s="271" t="s">
        <v>986</v>
      </c>
      <c r="E110" s="271" t="s">
        <v>1180</v>
      </c>
      <c r="F110" s="271" t="s">
        <v>1181</v>
      </c>
      <c r="G110" s="271" t="s">
        <v>843</v>
      </c>
      <c r="H110" s="271" t="s">
        <v>650</v>
      </c>
    </row>
    <row r="111" spans="1:8" ht="12.75">
      <c r="A111" s="141" t="s">
        <v>1682</v>
      </c>
      <c r="B111" s="271" t="s">
        <v>705</v>
      </c>
      <c r="C111" s="271" t="s">
        <v>987</v>
      </c>
      <c r="D111" s="271" t="s">
        <v>986</v>
      </c>
      <c r="E111" s="271" t="s">
        <v>771</v>
      </c>
      <c r="F111" s="271" t="s">
        <v>1182</v>
      </c>
      <c r="G111" s="271" t="s">
        <v>1115</v>
      </c>
      <c r="H111" s="271" t="s">
        <v>650</v>
      </c>
    </row>
    <row r="112" spans="1:8" ht="12.75">
      <c r="A112" s="141" t="s">
        <v>1683</v>
      </c>
      <c r="B112" s="271" t="s">
        <v>705</v>
      </c>
      <c r="C112" s="271" t="s">
        <v>987</v>
      </c>
      <c r="D112" s="271" t="s">
        <v>986</v>
      </c>
      <c r="E112" s="271" t="s">
        <v>1183</v>
      </c>
      <c r="F112" s="271" t="s">
        <v>1184</v>
      </c>
      <c r="G112" s="271" t="s">
        <v>988</v>
      </c>
      <c r="H112" s="271" t="s">
        <v>650</v>
      </c>
    </row>
    <row r="113" spans="1:8" ht="12.75">
      <c r="A113" s="141" t="s">
        <v>1684</v>
      </c>
      <c r="B113" s="271" t="s">
        <v>705</v>
      </c>
      <c r="C113" s="271" t="s">
        <v>987</v>
      </c>
      <c r="D113" s="271" t="s">
        <v>986</v>
      </c>
      <c r="E113" s="271" t="s">
        <v>1185</v>
      </c>
      <c r="F113" s="271" t="s">
        <v>1186</v>
      </c>
      <c r="G113" s="271" t="s">
        <v>992</v>
      </c>
      <c r="H113" s="271" t="s">
        <v>650</v>
      </c>
    </row>
    <row r="114" spans="1:8" ht="12.75">
      <c r="A114" s="141" t="s">
        <v>1685</v>
      </c>
      <c r="B114" s="271" t="s">
        <v>705</v>
      </c>
      <c r="C114" s="271" t="s">
        <v>987</v>
      </c>
      <c r="D114" s="271" t="s">
        <v>986</v>
      </c>
      <c r="E114" s="271" t="s">
        <v>881</v>
      </c>
      <c r="F114" s="271" t="s">
        <v>882</v>
      </c>
      <c r="G114" s="271" t="s">
        <v>992</v>
      </c>
      <c r="H114" s="271" t="s">
        <v>650</v>
      </c>
    </row>
    <row r="115" spans="1:8" ht="12.75">
      <c r="A115" s="141" t="s">
        <v>1686</v>
      </c>
      <c r="B115" s="271" t="s">
        <v>705</v>
      </c>
      <c r="C115" s="271" t="s">
        <v>987</v>
      </c>
      <c r="D115" s="271" t="s">
        <v>986</v>
      </c>
      <c r="E115" s="271" t="s">
        <v>1187</v>
      </c>
      <c r="F115" s="271" t="s">
        <v>1188</v>
      </c>
      <c r="G115" s="271" t="s">
        <v>988</v>
      </c>
      <c r="H115" s="271" t="s">
        <v>650</v>
      </c>
    </row>
    <row r="116" spans="1:8" ht="12.75">
      <c r="A116" s="141" t="s">
        <v>1687</v>
      </c>
      <c r="B116" s="271" t="s">
        <v>705</v>
      </c>
      <c r="C116" s="271" t="s">
        <v>987</v>
      </c>
      <c r="D116" s="271" t="s">
        <v>986</v>
      </c>
      <c r="E116" s="271" t="s">
        <v>1189</v>
      </c>
      <c r="F116" s="271" t="s">
        <v>1190</v>
      </c>
      <c r="G116" s="271" t="s">
        <v>1191</v>
      </c>
      <c r="H116" s="271" t="s">
        <v>650</v>
      </c>
    </row>
    <row r="117" spans="1:8" ht="12.75">
      <c r="A117" s="141" t="s">
        <v>1688</v>
      </c>
      <c r="B117" s="271" t="s">
        <v>705</v>
      </c>
      <c r="C117" s="271" t="s">
        <v>987</v>
      </c>
      <c r="D117" s="271" t="s">
        <v>986</v>
      </c>
      <c r="E117" s="271" t="s">
        <v>1192</v>
      </c>
      <c r="F117" s="271" t="s">
        <v>1193</v>
      </c>
      <c r="G117" s="271" t="s">
        <v>1171</v>
      </c>
      <c r="H117" s="271" t="s">
        <v>650</v>
      </c>
    </row>
    <row r="118" spans="1:8" ht="12.75">
      <c r="A118" s="141" t="s">
        <v>1689</v>
      </c>
      <c r="B118" s="271" t="s">
        <v>705</v>
      </c>
      <c r="C118" s="271" t="s">
        <v>987</v>
      </c>
      <c r="D118" s="271" t="s">
        <v>986</v>
      </c>
      <c r="E118" s="271" t="s">
        <v>1194</v>
      </c>
      <c r="F118" s="271" t="s">
        <v>1195</v>
      </c>
      <c r="G118" s="271" t="s">
        <v>992</v>
      </c>
      <c r="H118" s="271" t="s">
        <v>650</v>
      </c>
    </row>
    <row r="119" spans="1:8" ht="12.75">
      <c r="A119" s="141" t="s">
        <v>1690</v>
      </c>
      <c r="B119" s="271" t="s">
        <v>705</v>
      </c>
      <c r="C119" s="271" t="s">
        <v>987</v>
      </c>
      <c r="D119" s="271" t="s">
        <v>986</v>
      </c>
      <c r="E119" s="271" t="s">
        <v>1726</v>
      </c>
      <c r="F119" s="271" t="s">
        <v>770</v>
      </c>
      <c r="G119" s="271" t="s">
        <v>1727</v>
      </c>
      <c r="H119" s="271" t="s">
        <v>705</v>
      </c>
    </row>
    <row r="120" spans="1:8" ht="12.75">
      <c r="A120" s="141" t="s">
        <v>1691</v>
      </c>
      <c r="B120" s="271" t="s">
        <v>705</v>
      </c>
      <c r="C120" s="271" t="s">
        <v>987</v>
      </c>
      <c r="D120" s="271" t="s">
        <v>986</v>
      </c>
      <c r="E120" s="271" t="s">
        <v>1196</v>
      </c>
      <c r="F120" s="271" t="s">
        <v>1197</v>
      </c>
      <c r="G120" s="271" t="s">
        <v>992</v>
      </c>
      <c r="H120" s="271" t="s">
        <v>650</v>
      </c>
    </row>
    <row r="121" spans="1:8" ht="12.75">
      <c r="A121" s="141" t="s">
        <v>1692</v>
      </c>
      <c r="B121" s="271" t="s">
        <v>705</v>
      </c>
      <c r="C121" s="271" t="s">
        <v>987</v>
      </c>
      <c r="D121" s="271" t="s">
        <v>986</v>
      </c>
      <c r="E121" s="271" t="s">
        <v>1198</v>
      </c>
      <c r="F121" s="271" t="s">
        <v>1199</v>
      </c>
      <c r="G121" s="271" t="s">
        <v>1115</v>
      </c>
      <c r="H121" s="271" t="s">
        <v>650</v>
      </c>
    </row>
    <row r="122" spans="1:8" ht="12.75">
      <c r="A122" s="141" t="s">
        <v>1693</v>
      </c>
      <c r="B122" s="271" t="s">
        <v>705</v>
      </c>
      <c r="C122" s="271" t="s">
        <v>987</v>
      </c>
      <c r="D122" s="271" t="s">
        <v>986</v>
      </c>
      <c r="E122" s="271" t="s">
        <v>1200</v>
      </c>
      <c r="F122" s="271" t="s">
        <v>1201</v>
      </c>
      <c r="G122" s="271" t="s">
        <v>1202</v>
      </c>
      <c r="H122" s="271" t="s">
        <v>650</v>
      </c>
    </row>
    <row r="123" spans="1:8" ht="12.75">
      <c r="A123" s="141" t="s">
        <v>1694</v>
      </c>
      <c r="B123" s="271" t="s">
        <v>705</v>
      </c>
      <c r="C123" s="271" t="s">
        <v>987</v>
      </c>
      <c r="D123" s="271" t="s">
        <v>986</v>
      </c>
      <c r="E123" s="271" t="s">
        <v>1728</v>
      </c>
      <c r="F123" s="271" t="s">
        <v>1426</v>
      </c>
      <c r="G123" s="271" t="s">
        <v>1205</v>
      </c>
      <c r="H123" s="271" t="s">
        <v>705</v>
      </c>
    </row>
    <row r="124" spans="1:8" ht="12.75">
      <c r="A124" s="141" t="s">
        <v>873</v>
      </c>
      <c r="B124" s="271" t="s">
        <v>705</v>
      </c>
      <c r="C124" s="271" t="s">
        <v>987</v>
      </c>
      <c r="D124" s="271" t="s">
        <v>986</v>
      </c>
      <c r="E124" s="271" t="s">
        <v>1203</v>
      </c>
      <c r="F124" s="271" t="s">
        <v>1204</v>
      </c>
      <c r="G124" s="271" t="s">
        <v>1205</v>
      </c>
      <c r="H124" s="271" t="s">
        <v>650</v>
      </c>
    </row>
    <row r="125" spans="1:8" ht="12.75">
      <c r="A125" s="141" t="s">
        <v>1695</v>
      </c>
      <c r="B125" s="271" t="s">
        <v>705</v>
      </c>
      <c r="C125" s="271" t="s">
        <v>987</v>
      </c>
      <c r="D125" s="271" t="s">
        <v>986</v>
      </c>
      <c r="E125" s="271" t="s">
        <v>1206</v>
      </c>
      <c r="F125" s="271" t="s">
        <v>1207</v>
      </c>
      <c r="G125" s="271" t="s">
        <v>1171</v>
      </c>
      <c r="H125" s="271" t="s">
        <v>650</v>
      </c>
    </row>
    <row r="126" spans="1:8" ht="12.75">
      <c r="A126" s="141" t="s">
        <v>1696</v>
      </c>
      <c r="B126" s="271" t="s">
        <v>705</v>
      </c>
      <c r="C126" s="271" t="s">
        <v>987</v>
      </c>
      <c r="D126" s="271" t="s">
        <v>986</v>
      </c>
      <c r="E126" s="271" t="s">
        <v>1208</v>
      </c>
      <c r="F126" s="271" t="s">
        <v>1209</v>
      </c>
      <c r="G126" s="271" t="s">
        <v>992</v>
      </c>
      <c r="H126" s="271" t="s">
        <v>650</v>
      </c>
    </row>
    <row r="127" spans="1:8" ht="12.75">
      <c r="A127" s="141" t="s">
        <v>1697</v>
      </c>
      <c r="B127" s="271" t="s">
        <v>705</v>
      </c>
      <c r="C127" s="271" t="s">
        <v>987</v>
      </c>
      <c r="D127" s="271" t="s">
        <v>986</v>
      </c>
      <c r="E127" s="271" t="s">
        <v>1210</v>
      </c>
      <c r="F127" s="271" t="s">
        <v>1211</v>
      </c>
      <c r="G127" s="271" t="s">
        <v>1202</v>
      </c>
      <c r="H127" s="271" t="s">
        <v>650</v>
      </c>
    </row>
    <row r="128" spans="1:8" ht="12.75">
      <c r="A128" s="141" t="s">
        <v>1698</v>
      </c>
      <c r="B128" s="271" t="s">
        <v>705</v>
      </c>
      <c r="C128" s="271" t="s">
        <v>987</v>
      </c>
      <c r="D128" s="271" t="s">
        <v>986</v>
      </c>
      <c r="E128" s="271" t="s">
        <v>1212</v>
      </c>
      <c r="F128" s="271" t="s">
        <v>1091</v>
      </c>
      <c r="G128" s="271" t="s">
        <v>1092</v>
      </c>
      <c r="H128" s="271" t="s">
        <v>650</v>
      </c>
    </row>
    <row r="129" spans="1:8" ht="12.75">
      <c r="A129" s="141" t="s">
        <v>1699</v>
      </c>
      <c r="B129" s="271" t="s">
        <v>705</v>
      </c>
      <c r="C129" s="271" t="s">
        <v>990</v>
      </c>
      <c r="D129" s="271" t="s">
        <v>989</v>
      </c>
      <c r="E129" s="271" t="s">
        <v>1323</v>
      </c>
      <c r="F129" s="271" t="s">
        <v>1324</v>
      </c>
      <c r="G129" s="271" t="s">
        <v>988</v>
      </c>
      <c r="H129" s="271" t="s">
        <v>650</v>
      </c>
    </row>
    <row r="130" spans="1:8" ht="12.75">
      <c r="A130" s="141" t="s">
        <v>1700</v>
      </c>
      <c r="B130" s="271" t="s">
        <v>705</v>
      </c>
      <c r="C130" s="271" t="s">
        <v>990</v>
      </c>
      <c r="D130" s="271" t="s">
        <v>989</v>
      </c>
      <c r="E130" s="271" t="s">
        <v>1325</v>
      </c>
      <c r="F130" s="271" t="s">
        <v>1326</v>
      </c>
      <c r="G130" s="271" t="s">
        <v>991</v>
      </c>
      <c r="H130" s="271" t="s">
        <v>650</v>
      </c>
    </row>
    <row r="131" spans="1:8" ht="12.75">
      <c r="A131" s="141" t="s">
        <v>1701</v>
      </c>
      <c r="B131" s="271" t="s">
        <v>705</v>
      </c>
      <c r="C131" s="271" t="s">
        <v>990</v>
      </c>
      <c r="D131" s="271" t="s">
        <v>989</v>
      </c>
      <c r="E131" s="271" t="s">
        <v>1327</v>
      </c>
      <c r="F131" s="271" t="s">
        <v>1328</v>
      </c>
      <c r="G131" s="271" t="s">
        <v>991</v>
      </c>
      <c r="H131" s="271" t="s">
        <v>650</v>
      </c>
    </row>
    <row r="132" spans="1:8" ht="12.75">
      <c r="A132" s="141" t="s">
        <v>1702</v>
      </c>
      <c r="B132" s="271" t="s">
        <v>705</v>
      </c>
      <c r="C132" s="271" t="s">
        <v>990</v>
      </c>
      <c r="D132" s="271" t="s">
        <v>989</v>
      </c>
      <c r="E132" s="271" t="s">
        <v>1329</v>
      </c>
      <c r="F132" s="271" t="s">
        <v>1330</v>
      </c>
      <c r="G132" s="271" t="s">
        <v>1331</v>
      </c>
      <c r="H132" s="271" t="s">
        <v>649</v>
      </c>
    </row>
    <row r="133" spans="1:8" ht="12.75">
      <c r="A133" s="141" t="s">
        <v>1703</v>
      </c>
      <c r="B133" s="271" t="s">
        <v>705</v>
      </c>
      <c r="C133" s="271" t="s">
        <v>990</v>
      </c>
      <c r="D133" s="271" t="s">
        <v>989</v>
      </c>
      <c r="E133" s="271" t="s">
        <v>1332</v>
      </c>
      <c r="F133" s="271" t="s">
        <v>1093</v>
      </c>
      <c r="G133" s="271" t="s">
        <v>1094</v>
      </c>
      <c r="H133" s="271" t="s">
        <v>650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304">
    <tabColor indexed="47"/>
  </sheetPr>
  <dimension ref="B1:H1"/>
  <sheetViews>
    <sheetView zoomScalePageLayoutView="0" workbookViewId="0" topLeftCell="A1">
      <selection activeCell="A1" sqref="A1"/>
    </sheetView>
  </sheetViews>
  <sheetFormatPr defaultColWidth="9.125" defaultRowHeight="12.75"/>
  <cols>
    <col min="1" max="16384" width="9.125" style="272" customWidth="1"/>
  </cols>
  <sheetData>
    <row r="1" spans="2:8" ht="11.25">
      <c r="B1" s="272" t="s">
        <v>1553</v>
      </c>
      <c r="C1" s="272" t="s">
        <v>1554</v>
      </c>
      <c r="D1" s="272" t="s">
        <v>1593</v>
      </c>
      <c r="E1" s="272" t="s">
        <v>1594</v>
      </c>
      <c r="F1" s="272" t="s">
        <v>1595</v>
      </c>
      <c r="G1" s="272" t="s">
        <v>1596</v>
      </c>
      <c r="H1" s="272" t="s">
        <v>1597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305">
    <tabColor indexed="47"/>
  </sheetPr>
  <dimension ref="A1:E344"/>
  <sheetViews>
    <sheetView zoomScalePageLayoutView="0" workbookViewId="0" topLeftCell="A1">
      <selection activeCell="A1" sqref="A1"/>
    </sheetView>
  </sheetViews>
  <sheetFormatPr defaultColWidth="9.125" defaultRowHeight="12.75"/>
  <cols>
    <col min="1" max="16384" width="9.125" style="45" customWidth="1"/>
  </cols>
  <sheetData>
    <row r="1" spans="1:3" ht="11.25">
      <c r="A1" s="45" t="s">
        <v>1554</v>
      </c>
      <c r="B1" s="45" t="s">
        <v>1553</v>
      </c>
      <c r="C1" s="45" t="s">
        <v>1555</v>
      </c>
    </row>
    <row r="2" spans="1:5" ht="11.25">
      <c r="A2" s="45" t="s">
        <v>1733</v>
      </c>
      <c r="B2" s="45" t="s">
        <v>1733</v>
      </c>
      <c r="C2" s="45" t="s">
        <v>1734</v>
      </c>
      <c r="D2" s="45" t="s">
        <v>1733</v>
      </c>
      <c r="E2" s="45" t="s">
        <v>1556</v>
      </c>
    </row>
    <row r="3" spans="1:5" ht="11.25">
      <c r="A3" s="45" t="s">
        <v>1733</v>
      </c>
      <c r="B3" s="45" t="s">
        <v>1735</v>
      </c>
      <c r="C3" s="45" t="s">
        <v>1736</v>
      </c>
      <c r="D3" s="45" t="s">
        <v>1745</v>
      </c>
      <c r="E3" s="45" t="s">
        <v>1557</v>
      </c>
    </row>
    <row r="4" spans="1:5" ht="11.25">
      <c r="A4" s="45" t="s">
        <v>1733</v>
      </c>
      <c r="B4" s="45" t="s">
        <v>1737</v>
      </c>
      <c r="C4" s="45" t="s">
        <v>1738</v>
      </c>
      <c r="D4" s="45" t="s">
        <v>1773</v>
      </c>
      <c r="E4" s="45" t="s">
        <v>1558</v>
      </c>
    </row>
    <row r="5" spans="1:5" ht="11.25">
      <c r="A5" s="45" t="s">
        <v>1733</v>
      </c>
      <c r="B5" s="45" t="s">
        <v>1739</v>
      </c>
      <c r="C5" s="45" t="s">
        <v>1740</v>
      </c>
      <c r="D5" s="45" t="s">
        <v>1785</v>
      </c>
      <c r="E5" s="45" t="s">
        <v>1559</v>
      </c>
    </row>
    <row r="6" spans="1:5" ht="11.25">
      <c r="A6" s="45" t="s">
        <v>1733</v>
      </c>
      <c r="B6" s="45" t="s">
        <v>1741</v>
      </c>
      <c r="C6" s="45" t="s">
        <v>1742</v>
      </c>
      <c r="D6" s="45" t="s">
        <v>0</v>
      </c>
      <c r="E6" s="45" t="s">
        <v>1560</v>
      </c>
    </row>
    <row r="7" spans="1:5" ht="11.25">
      <c r="A7" s="45" t="s">
        <v>1733</v>
      </c>
      <c r="B7" s="45" t="s">
        <v>1743</v>
      </c>
      <c r="C7" s="45" t="s">
        <v>1744</v>
      </c>
      <c r="D7" s="45" t="s">
        <v>20</v>
      </c>
      <c r="E7" s="45" t="s">
        <v>1561</v>
      </c>
    </row>
    <row r="8" spans="1:5" ht="11.25">
      <c r="A8" s="45" t="s">
        <v>1745</v>
      </c>
      <c r="B8" s="45" t="s">
        <v>1745</v>
      </c>
      <c r="C8" s="45" t="s">
        <v>1746</v>
      </c>
      <c r="D8" s="45" t="s">
        <v>48</v>
      </c>
      <c r="E8" s="45" t="s">
        <v>1562</v>
      </c>
    </row>
    <row r="9" spans="1:5" ht="11.25">
      <c r="A9" s="45" t="s">
        <v>1745</v>
      </c>
      <c r="B9" s="45" t="s">
        <v>1747</v>
      </c>
      <c r="C9" s="45" t="s">
        <v>1748</v>
      </c>
      <c r="D9" s="45" t="s">
        <v>80</v>
      </c>
      <c r="E9" s="45" t="s">
        <v>1563</v>
      </c>
    </row>
    <row r="10" spans="1:5" ht="11.25">
      <c r="A10" s="45" t="s">
        <v>1745</v>
      </c>
      <c r="B10" s="45" t="s">
        <v>1749</v>
      </c>
      <c r="C10" s="45" t="s">
        <v>1750</v>
      </c>
      <c r="D10" s="45" t="s">
        <v>96</v>
      </c>
      <c r="E10" s="45" t="s">
        <v>1564</v>
      </c>
    </row>
    <row r="11" spans="1:5" ht="11.25">
      <c r="A11" s="45" t="s">
        <v>1745</v>
      </c>
      <c r="B11" s="45" t="s">
        <v>1751</v>
      </c>
      <c r="C11" s="45" t="s">
        <v>1752</v>
      </c>
      <c r="D11" s="45" t="s">
        <v>116</v>
      </c>
      <c r="E11" s="45" t="s">
        <v>1565</v>
      </c>
    </row>
    <row r="12" spans="1:5" ht="11.25">
      <c r="A12" s="45" t="s">
        <v>1745</v>
      </c>
      <c r="B12" s="45" t="s">
        <v>1753</v>
      </c>
      <c r="C12" s="45" t="s">
        <v>1754</v>
      </c>
      <c r="D12" s="45" t="s">
        <v>130</v>
      </c>
      <c r="E12" s="45" t="s">
        <v>1566</v>
      </c>
    </row>
    <row r="13" spans="1:5" ht="11.25">
      <c r="A13" s="45" t="s">
        <v>1745</v>
      </c>
      <c r="B13" s="45" t="s">
        <v>1755</v>
      </c>
      <c r="C13" s="45" t="s">
        <v>1756</v>
      </c>
      <c r="D13" s="45" t="s">
        <v>156</v>
      </c>
      <c r="E13" s="45" t="s">
        <v>1567</v>
      </c>
    </row>
    <row r="14" spans="1:5" ht="11.25">
      <c r="A14" s="45" t="s">
        <v>1745</v>
      </c>
      <c r="B14" s="45" t="s">
        <v>1757</v>
      </c>
      <c r="C14" s="45" t="s">
        <v>1758</v>
      </c>
      <c r="D14" s="45" t="s">
        <v>184</v>
      </c>
      <c r="E14" s="45" t="s">
        <v>1568</v>
      </c>
    </row>
    <row r="15" spans="1:5" ht="11.25">
      <c r="A15" s="45" t="s">
        <v>1745</v>
      </c>
      <c r="B15" s="45" t="s">
        <v>1759</v>
      </c>
      <c r="C15" s="45" t="s">
        <v>1760</v>
      </c>
      <c r="D15" s="45" t="s">
        <v>208</v>
      </c>
      <c r="E15" s="45" t="s">
        <v>1569</v>
      </c>
    </row>
    <row r="16" spans="1:5" ht="11.25">
      <c r="A16" s="45" t="s">
        <v>1745</v>
      </c>
      <c r="B16" s="45" t="s">
        <v>1761</v>
      </c>
      <c r="C16" s="45" t="s">
        <v>1762</v>
      </c>
      <c r="D16" s="45" t="s">
        <v>236</v>
      </c>
      <c r="E16" s="45" t="s">
        <v>1570</v>
      </c>
    </row>
    <row r="17" spans="1:5" ht="11.25">
      <c r="A17" s="45" t="s">
        <v>1745</v>
      </c>
      <c r="B17" s="45" t="s">
        <v>1763</v>
      </c>
      <c r="C17" s="45" t="s">
        <v>1764</v>
      </c>
      <c r="D17" s="45" t="s">
        <v>266</v>
      </c>
      <c r="E17" s="45" t="s">
        <v>1571</v>
      </c>
    </row>
    <row r="18" spans="1:5" ht="11.25">
      <c r="A18" s="45" t="s">
        <v>1745</v>
      </c>
      <c r="B18" s="45" t="s">
        <v>1765</v>
      </c>
      <c r="C18" s="45" t="s">
        <v>1766</v>
      </c>
      <c r="D18" s="45" t="s">
        <v>294</v>
      </c>
      <c r="E18" s="45" t="s">
        <v>1572</v>
      </c>
    </row>
    <row r="19" spans="1:5" ht="11.25">
      <c r="A19" s="45" t="s">
        <v>1745</v>
      </c>
      <c r="B19" s="45" t="s">
        <v>1767</v>
      </c>
      <c r="C19" s="45" t="s">
        <v>1768</v>
      </c>
      <c r="D19" s="45" t="s">
        <v>313</v>
      </c>
      <c r="E19" s="45" t="s">
        <v>1573</v>
      </c>
    </row>
    <row r="20" spans="1:5" ht="11.25">
      <c r="A20" s="45" t="s">
        <v>1745</v>
      </c>
      <c r="B20" s="45" t="s">
        <v>1769</v>
      </c>
      <c r="C20" s="45" t="s">
        <v>1770</v>
      </c>
      <c r="D20" s="45" t="s">
        <v>331</v>
      </c>
      <c r="E20" s="45" t="s">
        <v>1574</v>
      </c>
    </row>
    <row r="21" spans="1:5" ht="11.25">
      <c r="A21" s="45" t="s">
        <v>1745</v>
      </c>
      <c r="B21" s="45" t="s">
        <v>1771</v>
      </c>
      <c r="C21" s="45" t="s">
        <v>1772</v>
      </c>
      <c r="D21" s="45" t="s">
        <v>363</v>
      </c>
      <c r="E21" s="45" t="s">
        <v>1575</v>
      </c>
    </row>
    <row r="22" spans="1:5" ht="11.25">
      <c r="A22" s="45" t="s">
        <v>1773</v>
      </c>
      <c r="B22" s="45" t="s">
        <v>1773</v>
      </c>
      <c r="C22" s="45" t="s">
        <v>1774</v>
      </c>
      <c r="D22" s="45" t="s">
        <v>379</v>
      </c>
      <c r="E22" s="45" t="s">
        <v>1576</v>
      </c>
    </row>
    <row r="23" spans="1:5" ht="11.25">
      <c r="A23" s="45" t="s">
        <v>1773</v>
      </c>
      <c r="B23" s="45" t="s">
        <v>1775</v>
      </c>
      <c r="C23" s="45" t="s">
        <v>1776</v>
      </c>
      <c r="D23" s="45" t="s">
        <v>414</v>
      </c>
      <c r="E23" s="45" t="s">
        <v>1577</v>
      </c>
    </row>
    <row r="24" spans="1:5" ht="11.25">
      <c r="A24" s="45" t="s">
        <v>1773</v>
      </c>
      <c r="B24" s="45" t="s">
        <v>1777</v>
      </c>
      <c r="C24" s="45" t="s">
        <v>1778</v>
      </c>
      <c r="D24" s="45" t="s">
        <v>462</v>
      </c>
      <c r="E24" s="45" t="s">
        <v>1578</v>
      </c>
    </row>
    <row r="25" spans="1:5" ht="11.25">
      <c r="A25" s="45" t="s">
        <v>1773</v>
      </c>
      <c r="B25" s="45" t="s">
        <v>1779</v>
      </c>
      <c r="C25" s="45" t="s">
        <v>1780</v>
      </c>
      <c r="D25" s="45" t="s">
        <v>494</v>
      </c>
      <c r="E25" s="45" t="s">
        <v>1579</v>
      </c>
    </row>
    <row r="26" spans="1:5" ht="11.25">
      <c r="A26" s="45" t="s">
        <v>1773</v>
      </c>
      <c r="B26" s="45" t="s">
        <v>1781</v>
      </c>
      <c r="C26" s="45" t="s">
        <v>1782</v>
      </c>
      <c r="D26" s="45" t="s">
        <v>517</v>
      </c>
      <c r="E26" s="45" t="s">
        <v>1580</v>
      </c>
    </row>
    <row r="27" spans="1:5" ht="11.25">
      <c r="A27" s="45" t="s">
        <v>1773</v>
      </c>
      <c r="B27" s="45" t="s">
        <v>1783</v>
      </c>
      <c r="C27" s="45" t="s">
        <v>1784</v>
      </c>
      <c r="D27" s="45" t="s">
        <v>559</v>
      </c>
      <c r="E27" s="45" t="s">
        <v>1581</v>
      </c>
    </row>
    <row r="28" spans="1:5" ht="11.25">
      <c r="A28" s="45" t="s">
        <v>1785</v>
      </c>
      <c r="B28" s="45" t="s">
        <v>1785</v>
      </c>
      <c r="C28" s="45" t="s">
        <v>1786</v>
      </c>
      <c r="D28" s="45" t="s">
        <v>580</v>
      </c>
      <c r="E28" s="45" t="s">
        <v>1582</v>
      </c>
    </row>
    <row r="29" spans="1:5" ht="11.25">
      <c r="A29" s="45" t="s">
        <v>1785</v>
      </c>
      <c r="B29" s="45" t="s">
        <v>1787</v>
      </c>
      <c r="C29" s="45" t="s">
        <v>1788</v>
      </c>
      <c r="D29" s="45" t="s">
        <v>606</v>
      </c>
      <c r="E29" s="45" t="s">
        <v>1583</v>
      </c>
    </row>
    <row r="30" spans="1:5" ht="11.25">
      <c r="A30" s="45" t="s">
        <v>1785</v>
      </c>
      <c r="B30" s="45" t="s">
        <v>1789</v>
      </c>
      <c r="C30" s="45" t="s">
        <v>1790</v>
      </c>
      <c r="D30" s="45" t="s">
        <v>608</v>
      </c>
      <c r="E30" s="45" t="s">
        <v>1584</v>
      </c>
    </row>
    <row r="31" spans="1:5" ht="11.25">
      <c r="A31" s="45" t="s">
        <v>1785</v>
      </c>
      <c r="B31" s="45" t="s">
        <v>1791</v>
      </c>
      <c r="C31" s="45" t="s">
        <v>1792</v>
      </c>
      <c r="D31" s="45" t="s">
        <v>610</v>
      </c>
      <c r="E31" s="45" t="s">
        <v>1585</v>
      </c>
    </row>
    <row r="32" spans="1:5" ht="11.25">
      <c r="A32" s="45" t="s">
        <v>1785</v>
      </c>
      <c r="B32" s="45" t="s">
        <v>1793</v>
      </c>
      <c r="C32" s="45" t="s">
        <v>1794</v>
      </c>
      <c r="D32" s="45" t="s">
        <v>612</v>
      </c>
      <c r="E32" s="45" t="s">
        <v>1586</v>
      </c>
    </row>
    <row r="33" spans="1:5" ht="11.25">
      <c r="A33" s="45" t="s">
        <v>1785</v>
      </c>
      <c r="B33" s="45" t="s">
        <v>1795</v>
      </c>
      <c r="C33" s="45" t="s">
        <v>1796</v>
      </c>
      <c r="D33" s="45" t="s">
        <v>614</v>
      </c>
      <c r="E33" s="45" t="s">
        <v>1587</v>
      </c>
    </row>
    <row r="34" spans="1:5" ht="11.25">
      <c r="A34" s="45" t="s">
        <v>1785</v>
      </c>
      <c r="B34" s="45" t="s">
        <v>1797</v>
      </c>
      <c r="C34" s="45" t="s">
        <v>1798</v>
      </c>
      <c r="D34" s="45" t="s">
        <v>616</v>
      </c>
      <c r="E34" s="45" t="s">
        <v>1588</v>
      </c>
    </row>
    <row r="35" spans="1:5" ht="11.25">
      <c r="A35" s="45" t="s">
        <v>1785</v>
      </c>
      <c r="B35" s="45" t="s">
        <v>1799</v>
      </c>
      <c r="C35" s="45" t="s">
        <v>1800</v>
      </c>
      <c r="D35" s="45" t="s">
        <v>618</v>
      </c>
      <c r="E35" s="45" t="s">
        <v>1589</v>
      </c>
    </row>
    <row r="36" spans="1:5" ht="11.25">
      <c r="A36" s="45" t="s">
        <v>1785</v>
      </c>
      <c r="B36" s="45" t="s">
        <v>1801</v>
      </c>
      <c r="C36" s="45" t="s">
        <v>1802</v>
      </c>
      <c r="D36" s="45" t="s">
        <v>620</v>
      </c>
      <c r="E36" s="45" t="s">
        <v>1590</v>
      </c>
    </row>
    <row r="37" spans="1:5" ht="11.25">
      <c r="A37" s="45" t="s">
        <v>0</v>
      </c>
      <c r="B37" s="45" t="s">
        <v>0</v>
      </c>
      <c r="C37" s="45" t="s">
        <v>1</v>
      </c>
      <c r="D37" s="45" t="s">
        <v>622</v>
      </c>
      <c r="E37" s="45" t="s">
        <v>1591</v>
      </c>
    </row>
    <row r="38" spans="1:5" ht="11.25">
      <c r="A38" s="45" t="s">
        <v>0</v>
      </c>
      <c r="B38" s="45" t="s">
        <v>2</v>
      </c>
      <c r="C38" s="45" t="s">
        <v>3</v>
      </c>
      <c r="D38" s="45" t="s">
        <v>624</v>
      </c>
      <c r="E38" s="45" t="s">
        <v>1592</v>
      </c>
    </row>
    <row r="39" spans="1:3" ht="11.25">
      <c r="A39" s="45" t="s">
        <v>0</v>
      </c>
      <c r="B39" s="45" t="s">
        <v>4</v>
      </c>
      <c r="C39" s="45" t="s">
        <v>5</v>
      </c>
    </row>
    <row r="40" spans="1:3" ht="11.25">
      <c r="A40" s="45" t="s">
        <v>0</v>
      </c>
      <c r="B40" s="45" t="s">
        <v>6</v>
      </c>
      <c r="C40" s="45" t="s">
        <v>7</v>
      </c>
    </row>
    <row r="41" spans="1:3" ht="11.25">
      <c r="A41" s="45" t="s">
        <v>0</v>
      </c>
      <c r="B41" s="45" t="s">
        <v>8</v>
      </c>
      <c r="C41" s="45" t="s">
        <v>9</v>
      </c>
    </row>
    <row r="42" spans="1:3" ht="11.25">
      <c r="A42" s="45" t="s">
        <v>0</v>
      </c>
      <c r="B42" s="45" t="s">
        <v>10</v>
      </c>
      <c r="C42" s="45" t="s">
        <v>11</v>
      </c>
    </row>
    <row r="43" spans="1:3" ht="11.25">
      <c r="A43" s="45" t="s">
        <v>0</v>
      </c>
      <c r="B43" s="45" t="s">
        <v>12</v>
      </c>
      <c r="C43" s="45" t="s">
        <v>13</v>
      </c>
    </row>
    <row r="44" spans="1:3" ht="11.25">
      <c r="A44" s="45" t="s">
        <v>0</v>
      </c>
      <c r="B44" s="45" t="s">
        <v>14</v>
      </c>
      <c r="C44" s="45" t="s">
        <v>15</v>
      </c>
    </row>
    <row r="45" spans="1:3" ht="11.25">
      <c r="A45" s="45" t="s">
        <v>0</v>
      </c>
      <c r="B45" s="45" t="s">
        <v>16</v>
      </c>
      <c r="C45" s="45" t="s">
        <v>17</v>
      </c>
    </row>
    <row r="46" spans="1:3" ht="11.25">
      <c r="A46" s="45" t="s">
        <v>0</v>
      </c>
      <c r="B46" s="45" t="s">
        <v>18</v>
      </c>
      <c r="C46" s="45" t="s">
        <v>19</v>
      </c>
    </row>
    <row r="47" spans="1:3" ht="11.25">
      <c r="A47" s="45" t="s">
        <v>20</v>
      </c>
      <c r="B47" s="45" t="s">
        <v>20</v>
      </c>
      <c r="C47" s="45" t="s">
        <v>21</v>
      </c>
    </row>
    <row r="48" spans="1:3" ht="11.25">
      <c r="A48" s="45" t="s">
        <v>20</v>
      </c>
      <c r="B48" s="45" t="s">
        <v>22</v>
      </c>
      <c r="C48" s="45" t="s">
        <v>23</v>
      </c>
    </row>
    <row r="49" spans="1:3" ht="11.25">
      <c r="A49" s="45" t="s">
        <v>20</v>
      </c>
      <c r="B49" s="45" t="s">
        <v>24</v>
      </c>
      <c r="C49" s="45" t="s">
        <v>25</v>
      </c>
    </row>
    <row r="50" spans="1:3" ht="11.25">
      <c r="A50" s="45" t="s">
        <v>20</v>
      </c>
      <c r="B50" s="45" t="s">
        <v>26</v>
      </c>
      <c r="C50" s="45" t="s">
        <v>27</v>
      </c>
    </row>
    <row r="51" spans="1:3" ht="11.25">
      <c r="A51" s="45" t="s">
        <v>20</v>
      </c>
      <c r="B51" s="45" t="s">
        <v>28</v>
      </c>
      <c r="C51" s="45" t="s">
        <v>29</v>
      </c>
    </row>
    <row r="52" spans="1:3" ht="11.25">
      <c r="A52" s="45" t="s">
        <v>20</v>
      </c>
      <c r="B52" s="45" t="s">
        <v>30</v>
      </c>
      <c r="C52" s="45" t="s">
        <v>31</v>
      </c>
    </row>
    <row r="53" spans="1:3" ht="11.25">
      <c r="A53" s="45" t="s">
        <v>20</v>
      </c>
      <c r="B53" s="45" t="s">
        <v>32</v>
      </c>
      <c r="C53" s="45" t="s">
        <v>33</v>
      </c>
    </row>
    <row r="54" spans="1:3" ht="11.25">
      <c r="A54" s="45" t="s">
        <v>20</v>
      </c>
      <c r="B54" s="45" t="s">
        <v>34</v>
      </c>
      <c r="C54" s="45" t="s">
        <v>35</v>
      </c>
    </row>
    <row r="55" spans="1:3" ht="11.25">
      <c r="A55" s="45" t="s">
        <v>20</v>
      </c>
      <c r="B55" s="45" t="s">
        <v>36</v>
      </c>
      <c r="C55" s="45" t="s">
        <v>37</v>
      </c>
    </row>
    <row r="56" spans="1:3" ht="11.25">
      <c r="A56" s="45" t="s">
        <v>20</v>
      </c>
      <c r="B56" s="45" t="s">
        <v>38</v>
      </c>
      <c r="C56" s="45" t="s">
        <v>39</v>
      </c>
    </row>
    <row r="57" spans="1:3" ht="11.25">
      <c r="A57" s="45" t="s">
        <v>20</v>
      </c>
      <c r="B57" s="45" t="s">
        <v>40</v>
      </c>
      <c r="C57" s="45" t="s">
        <v>41</v>
      </c>
    </row>
    <row r="58" spans="1:3" ht="11.25">
      <c r="A58" s="45" t="s">
        <v>20</v>
      </c>
      <c r="B58" s="45" t="s">
        <v>42</v>
      </c>
      <c r="C58" s="45" t="s">
        <v>43</v>
      </c>
    </row>
    <row r="59" spans="1:3" ht="11.25">
      <c r="A59" s="45" t="s">
        <v>20</v>
      </c>
      <c r="B59" s="45" t="s">
        <v>44</v>
      </c>
      <c r="C59" s="45" t="s">
        <v>45</v>
      </c>
    </row>
    <row r="60" spans="1:3" ht="11.25">
      <c r="A60" s="45" t="s">
        <v>20</v>
      </c>
      <c r="B60" s="45" t="s">
        <v>46</v>
      </c>
      <c r="C60" s="45" t="s">
        <v>47</v>
      </c>
    </row>
    <row r="61" spans="1:3" ht="11.25">
      <c r="A61" s="45" t="s">
        <v>48</v>
      </c>
      <c r="B61" s="45" t="s">
        <v>48</v>
      </c>
      <c r="C61" s="45" t="s">
        <v>49</v>
      </c>
    </row>
    <row r="62" spans="1:3" ht="11.25">
      <c r="A62" s="45" t="s">
        <v>48</v>
      </c>
      <c r="B62" s="45" t="s">
        <v>50</v>
      </c>
      <c r="C62" s="45" t="s">
        <v>51</v>
      </c>
    </row>
    <row r="63" spans="1:3" ht="11.25">
      <c r="A63" s="45" t="s">
        <v>48</v>
      </c>
      <c r="B63" s="45" t="s">
        <v>52</v>
      </c>
      <c r="C63" s="45" t="s">
        <v>53</v>
      </c>
    </row>
    <row r="64" spans="1:3" ht="11.25">
      <c r="A64" s="45" t="s">
        <v>48</v>
      </c>
      <c r="B64" s="45" t="s">
        <v>54</v>
      </c>
      <c r="C64" s="45" t="s">
        <v>55</v>
      </c>
    </row>
    <row r="65" spans="1:3" ht="11.25">
      <c r="A65" s="45" t="s">
        <v>48</v>
      </c>
      <c r="B65" s="45" t="s">
        <v>56</v>
      </c>
      <c r="C65" s="45" t="s">
        <v>57</v>
      </c>
    </row>
    <row r="66" spans="1:3" ht="11.25">
      <c r="A66" s="45" t="s">
        <v>48</v>
      </c>
      <c r="B66" s="45" t="s">
        <v>58</v>
      </c>
      <c r="C66" s="45" t="s">
        <v>59</v>
      </c>
    </row>
    <row r="67" spans="1:3" ht="11.25">
      <c r="A67" s="45" t="s">
        <v>48</v>
      </c>
      <c r="B67" s="45" t="s">
        <v>60</v>
      </c>
      <c r="C67" s="45" t="s">
        <v>61</v>
      </c>
    </row>
    <row r="68" spans="1:3" ht="11.25">
      <c r="A68" s="45" t="s">
        <v>48</v>
      </c>
      <c r="B68" s="45" t="s">
        <v>62</v>
      </c>
      <c r="C68" s="45" t="s">
        <v>63</v>
      </c>
    </row>
    <row r="69" spans="1:3" ht="11.25">
      <c r="A69" s="45" t="s">
        <v>48</v>
      </c>
      <c r="B69" s="45" t="s">
        <v>64</v>
      </c>
      <c r="C69" s="45" t="s">
        <v>65</v>
      </c>
    </row>
    <row r="70" spans="1:3" ht="11.25">
      <c r="A70" s="45" t="s">
        <v>48</v>
      </c>
      <c r="B70" s="45" t="s">
        <v>66</v>
      </c>
      <c r="C70" s="45" t="s">
        <v>67</v>
      </c>
    </row>
    <row r="71" spans="1:3" ht="11.25">
      <c r="A71" s="45" t="s">
        <v>48</v>
      </c>
      <c r="B71" s="45" t="s">
        <v>68</v>
      </c>
      <c r="C71" s="45" t="s">
        <v>69</v>
      </c>
    </row>
    <row r="72" spans="1:3" ht="11.25">
      <c r="A72" s="45" t="s">
        <v>48</v>
      </c>
      <c r="B72" s="45" t="s">
        <v>70</v>
      </c>
      <c r="C72" s="45" t="s">
        <v>71</v>
      </c>
    </row>
    <row r="73" spans="1:3" ht="11.25">
      <c r="A73" s="45" t="s">
        <v>48</v>
      </c>
      <c r="B73" s="45" t="s">
        <v>72</v>
      </c>
      <c r="C73" s="45" t="s">
        <v>73</v>
      </c>
    </row>
    <row r="74" spans="1:3" ht="11.25">
      <c r="A74" s="45" t="s">
        <v>48</v>
      </c>
      <c r="B74" s="45" t="s">
        <v>74</v>
      </c>
      <c r="C74" s="45" t="s">
        <v>75</v>
      </c>
    </row>
    <row r="75" spans="1:3" ht="11.25">
      <c r="A75" s="45" t="s">
        <v>48</v>
      </c>
      <c r="B75" s="45" t="s">
        <v>76</v>
      </c>
      <c r="C75" s="45" t="s">
        <v>77</v>
      </c>
    </row>
    <row r="76" spans="1:3" ht="11.25">
      <c r="A76" s="45" t="s">
        <v>48</v>
      </c>
      <c r="B76" s="45" t="s">
        <v>78</v>
      </c>
      <c r="C76" s="45" t="s">
        <v>79</v>
      </c>
    </row>
    <row r="77" spans="1:3" ht="11.25">
      <c r="A77" s="45" t="s">
        <v>80</v>
      </c>
      <c r="B77" s="45" t="s">
        <v>80</v>
      </c>
      <c r="C77" s="45" t="s">
        <v>81</v>
      </c>
    </row>
    <row r="78" spans="1:3" ht="11.25">
      <c r="A78" s="45" t="s">
        <v>80</v>
      </c>
      <c r="B78" s="45" t="s">
        <v>82</v>
      </c>
      <c r="C78" s="45" t="s">
        <v>83</v>
      </c>
    </row>
    <row r="79" spans="1:3" ht="11.25">
      <c r="A79" s="45" t="s">
        <v>80</v>
      </c>
      <c r="B79" s="45" t="s">
        <v>84</v>
      </c>
      <c r="C79" s="45" t="s">
        <v>85</v>
      </c>
    </row>
    <row r="80" spans="1:3" ht="11.25">
      <c r="A80" s="45" t="s">
        <v>80</v>
      </c>
      <c r="B80" s="45" t="s">
        <v>86</v>
      </c>
      <c r="C80" s="45" t="s">
        <v>87</v>
      </c>
    </row>
    <row r="81" spans="1:3" ht="11.25">
      <c r="A81" s="45" t="s">
        <v>80</v>
      </c>
      <c r="B81" s="45" t="s">
        <v>88</v>
      </c>
      <c r="C81" s="45" t="s">
        <v>89</v>
      </c>
    </row>
    <row r="82" spans="1:3" ht="11.25">
      <c r="A82" s="45" t="s">
        <v>80</v>
      </c>
      <c r="B82" s="45" t="s">
        <v>90</v>
      </c>
      <c r="C82" s="45" t="s">
        <v>91</v>
      </c>
    </row>
    <row r="83" spans="1:3" ht="11.25">
      <c r="A83" s="45" t="s">
        <v>80</v>
      </c>
      <c r="B83" s="45" t="s">
        <v>92</v>
      </c>
      <c r="C83" s="45" t="s">
        <v>93</v>
      </c>
    </row>
    <row r="84" spans="1:3" ht="11.25">
      <c r="A84" s="45" t="s">
        <v>80</v>
      </c>
      <c r="B84" s="45" t="s">
        <v>94</v>
      </c>
      <c r="C84" s="45" t="s">
        <v>95</v>
      </c>
    </row>
    <row r="85" spans="1:3" ht="11.25">
      <c r="A85" s="45" t="s">
        <v>96</v>
      </c>
      <c r="B85" s="45" t="s">
        <v>96</v>
      </c>
      <c r="C85" s="45" t="s">
        <v>97</v>
      </c>
    </row>
    <row r="86" spans="1:3" ht="11.25">
      <c r="A86" s="45" t="s">
        <v>96</v>
      </c>
      <c r="B86" s="45" t="s">
        <v>98</v>
      </c>
      <c r="C86" s="45" t="s">
        <v>99</v>
      </c>
    </row>
    <row r="87" spans="1:3" ht="11.25">
      <c r="A87" s="45" t="s">
        <v>96</v>
      </c>
      <c r="B87" s="45" t="s">
        <v>100</v>
      </c>
      <c r="C87" s="45" t="s">
        <v>101</v>
      </c>
    </row>
    <row r="88" spans="1:3" ht="11.25">
      <c r="A88" s="45" t="s">
        <v>96</v>
      </c>
      <c r="B88" s="45" t="s">
        <v>102</v>
      </c>
      <c r="C88" s="45" t="s">
        <v>103</v>
      </c>
    </row>
    <row r="89" spans="1:3" ht="11.25">
      <c r="A89" s="45" t="s">
        <v>96</v>
      </c>
      <c r="B89" s="45" t="s">
        <v>104</v>
      </c>
      <c r="C89" s="45" t="s">
        <v>105</v>
      </c>
    </row>
    <row r="90" spans="1:3" ht="11.25">
      <c r="A90" s="45" t="s">
        <v>96</v>
      </c>
      <c r="B90" s="45" t="s">
        <v>106</v>
      </c>
      <c r="C90" s="45" t="s">
        <v>107</v>
      </c>
    </row>
    <row r="91" spans="1:3" ht="11.25">
      <c r="A91" s="45" t="s">
        <v>96</v>
      </c>
      <c r="B91" s="45" t="s">
        <v>108</v>
      </c>
      <c r="C91" s="45" t="s">
        <v>109</v>
      </c>
    </row>
    <row r="92" spans="1:3" ht="11.25">
      <c r="A92" s="45" t="s">
        <v>96</v>
      </c>
      <c r="B92" s="45" t="s">
        <v>110</v>
      </c>
      <c r="C92" s="45" t="s">
        <v>111</v>
      </c>
    </row>
    <row r="93" spans="1:3" ht="11.25">
      <c r="A93" s="45" t="s">
        <v>96</v>
      </c>
      <c r="B93" s="45" t="s">
        <v>112</v>
      </c>
      <c r="C93" s="45" t="s">
        <v>113</v>
      </c>
    </row>
    <row r="94" spans="1:3" ht="11.25">
      <c r="A94" s="45" t="s">
        <v>96</v>
      </c>
      <c r="B94" s="45" t="s">
        <v>114</v>
      </c>
      <c r="C94" s="45" t="s">
        <v>115</v>
      </c>
    </row>
    <row r="95" spans="1:3" ht="11.25">
      <c r="A95" s="45" t="s">
        <v>116</v>
      </c>
      <c r="B95" s="45" t="s">
        <v>116</v>
      </c>
      <c r="C95" s="45" t="s">
        <v>117</v>
      </c>
    </row>
    <row r="96" spans="1:3" ht="11.25">
      <c r="A96" s="45" t="s">
        <v>116</v>
      </c>
      <c r="B96" s="45" t="s">
        <v>118</v>
      </c>
      <c r="C96" s="45" t="s">
        <v>119</v>
      </c>
    </row>
    <row r="97" spans="1:3" ht="11.25">
      <c r="A97" s="45" t="s">
        <v>116</v>
      </c>
      <c r="B97" s="45" t="s">
        <v>120</v>
      </c>
      <c r="C97" s="45" t="s">
        <v>121</v>
      </c>
    </row>
    <row r="98" spans="1:3" ht="11.25">
      <c r="A98" s="45" t="s">
        <v>116</v>
      </c>
      <c r="B98" s="45" t="s">
        <v>122</v>
      </c>
      <c r="C98" s="45" t="s">
        <v>123</v>
      </c>
    </row>
    <row r="99" spans="1:3" ht="11.25">
      <c r="A99" s="45" t="s">
        <v>116</v>
      </c>
      <c r="B99" s="45" t="s">
        <v>124</v>
      </c>
      <c r="C99" s="45" t="s">
        <v>125</v>
      </c>
    </row>
    <row r="100" spans="1:3" ht="11.25">
      <c r="A100" s="45" t="s">
        <v>116</v>
      </c>
      <c r="B100" s="45" t="s">
        <v>126</v>
      </c>
      <c r="C100" s="45" t="s">
        <v>127</v>
      </c>
    </row>
    <row r="101" spans="1:3" ht="11.25">
      <c r="A101" s="45" t="s">
        <v>116</v>
      </c>
      <c r="B101" s="45" t="s">
        <v>128</v>
      </c>
      <c r="C101" s="45" t="s">
        <v>129</v>
      </c>
    </row>
    <row r="102" spans="1:3" ht="11.25">
      <c r="A102" s="45" t="s">
        <v>130</v>
      </c>
      <c r="B102" s="45" t="s">
        <v>130</v>
      </c>
      <c r="C102" s="45" t="s">
        <v>131</v>
      </c>
    </row>
    <row r="103" spans="1:3" ht="11.25">
      <c r="A103" s="45" t="s">
        <v>130</v>
      </c>
      <c r="B103" s="45" t="s">
        <v>1787</v>
      </c>
      <c r="C103" s="45" t="s">
        <v>132</v>
      </c>
    </row>
    <row r="104" spans="1:3" ht="11.25">
      <c r="A104" s="45" t="s">
        <v>130</v>
      </c>
      <c r="B104" s="45" t="s">
        <v>133</v>
      </c>
      <c r="C104" s="45" t="s">
        <v>134</v>
      </c>
    </row>
    <row r="105" spans="1:3" ht="11.25">
      <c r="A105" s="45" t="s">
        <v>130</v>
      </c>
      <c r="B105" s="45" t="s">
        <v>135</v>
      </c>
      <c r="C105" s="45" t="s">
        <v>136</v>
      </c>
    </row>
    <row r="106" spans="1:3" ht="11.25">
      <c r="A106" s="45" t="s">
        <v>130</v>
      </c>
      <c r="B106" s="45" t="s">
        <v>137</v>
      </c>
      <c r="C106" s="45" t="s">
        <v>138</v>
      </c>
    </row>
    <row r="107" spans="1:3" ht="11.25">
      <c r="A107" s="45" t="s">
        <v>130</v>
      </c>
      <c r="B107" s="45" t="s">
        <v>139</v>
      </c>
      <c r="C107" s="45" t="s">
        <v>140</v>
      </c>
    </row>
    <row r="108" spans="1:3" ht="11.25">
      <c r="A108" s="45" t="s">
        <v>130</v>
      </c>
      <c r="B108" s="45" t="s">
        <v>141</v>
      </c>
      <c r="C108" s="45" t="s">
        <v>142</v>
      </c>
    </row>
    <row r="109" spans="1:3" ht="11.25">
      <c r="A109" s="45" t="s">
        <v>130</v>
      </c>
      <c r="B109" s="45" t="s">
        <v>143</v>
      </c>
      <c r="C109" s="45" t="s">
        <v>144</v>
      </c>
    </row>
    <row r="110" spans="1:3" ht="11.25">
      <c r="A110" s="45" t="s">
        <v>130</v>
      </c>
      <c r="B110" s="45" t="s">
        <v>145</v>
      </c>
      <c r="C110" s="45" t="s">
        <v>146</v>
      </c>
    </row>
    <row r="111" spans="1:3" ht="11.25">
      <c r="A111" s="45" t="s">
        <v>130</v>
      </c>
      <c r="B111" s="45" t="s">
        <v>147</v>
      </c>
      <c r="C111" s="45" t="s">
        <v>148</v>
      </c>
    </row>
    <row r="112" spans="1:3" ht="11.25">
      <c r="A112" s="45" t="s">
        <v>130</v>
      </c>
      <c r="B112" s="45" t="s">
        <v>40</v>
      </c>
      <c r="C112" s="45" t="s">
        <v>149</v>
      </c>
    </row>
    <row r="113" spans="1:3" ht="11.25">
      <c r="A113" s="45" t="s">
        <v>130</v>
      </c>
      <c r="B113" s="45" t="s">
        <v>150</v>
      </c>
      <c r="C113" s="45" t="s">
        <v>151</v>
      </c>
    </row>
    <row r="114" spans="1:3" ht="11.25">
      <c r="A114" s="45" t="s">
        <v>130</v>
      </c>
      <c r="B114" s="45" t="s">
        <v>152</v>
      </c>
      <c r="C114" s="45" t="s">
        <v>153</v>
      </c>
    </row>
    <row r="115" spans="1:3" ht="11.25">
      <c r="A115" s="45" t="s">
        <v>130</v>
      </c>
      <c r="B115" s="45" t="s">
        <v>154</v>
      </c>
      <c r="C115" s="45" t="s">
        <v>155</v>
      </c>
    </row>
    <row r="116" spans="1:3" ht="11.25">
      <c r="A116" s="45" t="s">
        <v>156</v>
      </c>
      <c r="B116" s="45" t="s">
        <v>156</v>
      </c>
      <c r="C116" s="45" t="s">
        <v>157</v>
      </c>
    </row>
    <row r="117" spans="1:3" ht="11.25">
      <c r="A117" s="45" t="s">
        <v>156</v>
      </c>
      <c r="B117" s="45" t="s">
        <v>158</v>
      </c>
      <c r="C117" s="45" t="s">
        <v>159</v>
      </c>
    </row>
    <row r="118" spans="1:3" ht="11.25">
      <c r="A118" s="45" t="s">
        <v>156</v>
      </c>
      <c r="B118" s="45" t="s">
        <v>160</v>
      </c>
      <c r="C118" s="45" t="s">
        <v>161</v>
      </c>
    </row>
    <row r="119" spans="1:3" ht="11.25">
      <c r="A119" s="45" t="s">
        <v>156</v>
      </c>
      <c r="B119" s="45" t="s">
        <v>162</v>
      </c>
      <c r="C119" s="45" t="s">
        <v>163</v>
      </c>
    </row>
    <row r="120" spans="1:3" ht="11.25">
      <c r="A120" s="45" t="s">
        <v>156</v>
      </c>
      <c r="B120" s="45" t="s">
        <v>164</v>
      </c>
      <c r="C120" s="45" t="s">
        <v>165</v>
      </c>
    </row>
    <row r="121" spans="1:3" ht="11.25">
      <c r="A121" s="45" t="s">
        <v>156</v>
      </c>
      <c r="B121" s="45" t="s">
        <v>166</v>
      </c>
      <c r="C121" s="45" t="s">
        <v>167</v>
      </c>
    </row>
    <row r="122" spans="1:3" ht="11.25">
      <c r="A122" s="45" t="s">
        <v>156</v>
      </c>
      <c r="B122" s="45" t="s">
        <v>168</v>
      </c>
      <c r="C122" s="45" t="s">
        <v>169</v>
      </c>
    </row>
    <row r="123" spans="1:3" ht="11.25">
      <c r="A123" s="45" t="s">
        <v>156</v>
      </c>
      <c r="B123" s="45" t="s">
        <v>170</v>
      </c>
      <c r="C123" s="45" t="s">
        <v>171</v>
      </c>
    </row>
    <row r="124" spans="1:3" ht="11.25">
      <c r="A124" s="45" t="s">
        <v>156</v>
      </c>
      <c r="B124" s="45" t="s">
        <v>172</v>
      </c>
      <c r="C124" s="45" t="s">
        <v>173</v>
      </c>
    </row>
    <row r="125" spans="1:3" ht="11.25">
      <c r="A125" s="45" t="s">
        <v>156</v>
      </c>
      <c r="B125" s="45" t="s">
        <v>174</v>
      </c>
      <c r="C125" s="45" t="s">
        <v>175</v>
      </c>
    </row>
    <row r="126" spans="1:3" ht="11.25">
      <c r="A126" s="45" t="s">
        <v>156</v>
      </c>
      <c r="B126" s="45" t="s">
        <v>176</v>
      </c>
      <c r="C126" s="45" t="s">
        <v>177</v>
      </c>
    </row>
    <row r="127" spans="1:3" ht="11.25">
      <c r="A127" s="45" t="s">
        <v>156</v>
      </c>
      <c r="B127" s="45" t="s">
        <v>178</v>
      </c>
      <c r="C127" s="45" t="s">
        <v>179</v>
      </c>
    </row>
    <row r="128" spans="1:3" ht="11.25">
      <c r="A128" s="45" t="s">
        <v>156</v>
      </c>
      <c r="B128" s="45" t="s">
        <v>180</v>
      </c>
      <c r="C128" s="45" t="s">
        <v>181</v>
      </c>
    </row>
    <row r="129" spans="1:3" ht="11.25">
      <c r="A129" s="45" t="s">
        <v>156</v>
      </c>
      <c r="B129" s="45" t="s">
        <v>182</v>
      </c>
      <c r="C129" s="45" t="s">
        <v>183</v>
      </c>
    </row>
    <row r="130" spans="1:3" ht="11.25">
      <c r="A130" s="45" t="s">
        <v>184</v>
      </c>
      <c r="B130" s="45" t="s">
        <v>184</v>
      </c>
      <c r="C130" s="45" t="s">
        <v>185</v>
      </c>
    </row>
    <row r="131" spans="1:3" ht="11.25">
      <c r="A131" s="45" t="s">
        <v>184</v>
      </c>
      <c r="B131" s="45" t="s">
        <v>186</v>
      </c>
      <c r="C131" s="45" t="s">
        <v>187</v>
      </c>
    </row>
    <row r="132" spans="1:3" ht="11.25">
      <c r="A132" s="45" t="s">
        <v>184</v>
      </c>
      <c r="B132" s="45" t="s">
        <v>188</v>
      </c>
      <c r="C132" s="45" t="s">
        <v>189</v>
      </c>
    </row>
    <row r="133" spans="1:3" ht="11.25">
      <c r="A133" s="45" t="s">
        <v>184</v>
      </c>
      <c r="B133" s="45" t="s">
        <v>190</v>
      </c>
      <c r="C133" s="45" t="s">
        <v>191</v>
      </c>
    </row>
    <row r="134" spans="1:3" ht="11.25">
      <c r="A134" s="45" t="s">
        <v>184</v>
      </c>
      <c r="B134" s="45" t="s">
        <v>192</v>
      </c>
      <c r="C134" s="45" t="s">
        <v>193</v>
      </c>
    </row>
    <row r="135" spans="1:3" ht="11.25">
      <c r="A135" s="45" t="s">
        <v>184</v>
      </c>
      <c r="B135" s="45" t="s">
        <v>194</v>
      </c>
      <c r="C135" s="45" t="s">
        <v>195</v>
      </c>
    </row>
    <row r="136" spans="1:3" ht="11.25">
      <c r="A136" s="45" t="s">
        <v>184</v>
      </c>
      <c r="B136" s="45" t="s">
        <v>196</v>
      </c>
      <c r="C136" s="45" t="s">
        <v>197</v>
      </c>
    </row>
    <row r="137" spans="1:3" ht="11.25">
      <c r="A137" s="45" t="s">
        <v>184</v>
      </c>
      <c r="B137" s="45" t="s">
        <v>198</v>
      </c>
      <c r="C137" s="45" t="s">
        <v>199</v>
      </c>
    </row>
    <row r="138" spans="1:3" ht="11.25">
      <c r="A138" s="45" t="s">
        <v>184</v>
      </c>
      <c r="B138" s="45" t="s">
        <v>200</v>
      </c>
      <c r="C138" s="45" t="s">
        <v>201</v>
      </c>
    </row>
    <row r="139" spans="1:3" ht="11.25">
      <c r="A139" s="45" t="s">
        <v>184</v>
      </c>
      <c r="B139" s="45" t="s">
        <v>202</v>
      </c>
      <c r="C139" s="45" t="s">
        <v>203</v>
      </c>
    </row>
    <row r="140" spans="1:3" ht="11.25">
      <c r="A140" s="45" t="s">
        <v>184</v>
      </c>
      <c r="B140" s="45" t="s">
        <v>204</v>
      </c>
      <c r="C140" s="45" t="s">
        <v>205</v>
      </c>
    </row>
    <row r="141" spans="1:3" ht="11.25">
      <c r="A141" s="45" t="s">
        <v>184</v>
      </c>
      <c r="B141" s="45" t="s">
        <v>206</v>
      </c>
      <c r="C141" s="45" t="s">
        <v>207</v>
      </c>
    </row>
    <row r="142" spans="1:3" ht="11.25">
      <c r="A142" s="45" t="s">
        <v>208</v>
      </c>
      <c r="B142" s="45" t="s">
        <v>208</v>
      </c>
      <c r="C142" s="45" t="s">
        <v>209</v>
      </c>
    </row>
    <row r="143" spans="1:3" ht="11.25">
      <c r="A143" s="45" t="s">
        <v>208</v>
      </c>
      <c r="B143" s="45" t="s">
        <v>210</v>
      </c>
      <c r="C143" s="45" t="s">
        <v>211</v>
      </c>
    </row>
    <row r="144" spans="1:3" ht="11.25">
      <c r="A144" s="45" t="s">
        <v>208</v>
      </c>
      <c r="B144" s="45" t="s">
        <v>212</v>
      </c>
      <c r="C144" s="45" t="s">
        <v>213</v>
      </c>
    </row>
    <row r="145" spans="1:3" ht="11.25">
      <c r="A145" s="45" t="s">
        <v>208</v>
      </c>
      <c r="B145" s="45" t="s">
        <v>214</v>
      </c>
      <c r="C145" s="45" t="s">
        <v>215</v>
      </c>
    </row>
    <row r="146" spans="1:3" ht="11.25">
      <c r="A146" s="45" t="s">
        <v>208</v>
      </c>
      <c r="B146" s="45" t="s">
        <v>216</v>
      </c>
      <c r="C146" s="45" t="s">
        <v>217</v>
      </c>
    </row>
    <row r="147" spans="1:3" ht="11.25">
      <c r="A147" s="45" t="s">
        <v>208</v>
      </c>
      <c r="B147" s="45" t="s">
        <v>218</v>
      </c>
      <c r="C147" s="45" t="s">
        <v>219</v>
      </c>
    </row>
    <row r="148" spans="1:3" ht="11.25">
      <c r="A148" s="45" t="s">
        <v>208</v>
      </c>
      <c r="B148" s="45" t="s">
        <v>220</v>
      </c>
      <c r="C148" s="45" t="s">
        <v>221</v>
      </c>
    </row>
    <row r="149" spans="1:3" ht="11.25">
      <c r="A149" s="45" t="s">
        <v>208</v>
      </c>
      <c r="B149" s="45" t="s">
        <v>222</v>
      </c>
      <c r="C149" s="45" t="s">
        <v>223</v>
      </c>
    </row>
    <row r="150" spans="1:3" ht="11.25">
      <c r="A150" s="45" t="s">
        <v>208</v>
      </c>
      <c r="B150" s="45" t="s">
        <v>224</v>
      </c>
      <c r="C150" s="45" t="s">
        <v>225</v>
      </c>
    </row>
    <row r="151" spans="1:3" ht="11.25">
      <c r="A151" s="45" t="s">
        <v>208</v>
      </c>
      <c r="B151" s="45" t="s">
        <v>226</v>
      </c>
      <c r="C151" s="45" t="s">
        <v>227</v>
      </c>
    </row>
    <row r="152" spans="1:3" ht="11.25">
      <c r="A152" s="45" t="s">
        <v>208</v>
      </c>
      <c r="B152" s="45" t="s">
        <v>228</v>
      </c>
      <c r="C152" s="45" t="s">
        <v>229</v>
      </c>
    </row>
    <row r="153" spans="1:3" ht="11.25">
      <c r="A153" s="45" t="s">
        <v>208</v>
      </c>
      <c r="B153" s="45" t="s">
        <v>230</v>
      </c>
      <c r="C153" s="45" t="s">
        <v>231</v>
      </c>
    </row>
    <row r="154" spans="1:3" ht="11.25">
      <c r="A154" s="45" t="s">
        <v>208</v>
      </c>
      <c r="B154" s="45" t="s">
        <v>232</v>
      </c>
      <c r="C154" s="45" t="s">
        <v>233</v>
      </c>
    </row>
    <row r="155" spans="1:3" ht="11.25">
      <c r="A155" s="45" t="s">
        <v>208</v>
      </c>
      <c r="B155" s="45" t="s">
        <v>234</v>
      </c>
      <c r="C155" s="45" t="s">
        <v>235</v>
      </c>
    </row>
    <row r="156" spans="1:3" ht="11.25">
      <c r="A156" s="45" t="s">
        <v>236</v>
      </c>
      <c r="B156" s="45" t="s">
        <v>236</v>
      </c>
      <c r="C156" s="45" t="s">
        <v>728</v>
      </c>
    </row>
    <row r="157" spans="1:3" ht="11.25">
      <c r="A157" s="45" t="s">
        <v>236</v>
      </c>
      <c r="B157" s="45" t="s">
        <v>236</v>
      </c>
      <c r="C157" s="45" t="s">
        <v>237</v>
      </c>
    </row>
    <row r="158" spans="1:3" ht="11.25">
      <c r="A158" s="45" t="s">
        <v>236</v>
      </c>
      <c r="B158" s="45" t="s">
        <v>238</v>
      </c>
      <c r="C158" s="45" t="s">
        <v>239</v>
      </c>
    </row>
    <row r="159" spans="1:3" ht="11.25">
      <c r="A159" s="45" t="s">
        <v>236</v>
      </c>
      <c r="B159" s="45" t="s">
        <v>244</v>
      </c>
      <c r="C159" s="45" t="s">
        <v>245</v>
      </c>
    </row>
    <row r="160" spans="1:3" ht="11.25">
      <c r="A160" s="45" t="s">
        <v>236</v>
      </c>
      <c r="B160" s="45" t="s">
        <v>246</v>
      </c>
      <c r="C160" s="45" t="s">
        <v>247</v>
      </c>
    </row>
    <row r="161" spans="1:3" ht="11.25">
      <c r="A161" s="45" t="s">
        <v>236</v>
      </c>
      <c r="B161" s="45" t="s">
        <v>248</v>
      </c>
      <c r="C161" s="45" t="s">
        <v>249</v>
      </c>
    </row>
    <row r="162" spans="1:3" ht="11.25">
      <c r="A162" s="45" t="s">
        <v>236</v>
      </c>
      <c r="B162" s="45" t="s">
        <v>250</v>
      </c>
      <c r="C162" s="45" t="s">
        <v>251</v>
      </c>
    </row>
    <row r="163" spans="1:3" ht="11.25">
      <c r="A163" s="45" t="s">
        <v>236</v>
      </c>
      <c r="B163" s="45" t="s">
        <v>252</v>
      </c>
      <c r="C163" s="45" t="s">
        <v>253</v>
      </c>
    </row>
    <row r="164" spans="1:3" ht="11.25">
      <c r="A164" s="45" t="s">
        <v>236</v>
      </c>
      <c r="B164" s="45" t="s">
        <v>254</v>
      </c>
      <c r="C164" s="45" t="s">
        <v>255</v>
      </c>
    </row>
    <row r="165" spans="1:3" ht="11.25">
      <c r="A165" s="45" t="s">
        <v>236</v>
      </c>
      <c r="B165" s="45" t="s">
        <v>256</v>
      </c>
      <c r="C165" s="45" t="s">
        <v>257</v>
      </c>
    </row>
    <row r="166" spans="1:3" ht="11.25">
      <c r="A166" s="45" t="s">
        <v>236</v>
      </c>
      <c r="B166" s="45" t="s">
        <v>258</v>
      </c>
      <c r="C166" s="45" t="s">
        <v>259</v>
      </c>
    </row>
    <row r="167" spans="1:3" ht="11.25">
      <c r="A167" s="45" t="s">
        <v>236</v>
      </c>
      <c r="B167" s="45" t="s">
        <v>260</v>
      </c>
      <c r="C167" s="45" t="s">
        <v>261</v>
      </c>
    </row>
    <row r="168" spans="1:3" ht="11.25">
      <c r="A168" s="45" t="s">
        <v>236</v>
      </c>
      <c r="B168" s="45" t="s">
        <v>262</v>
      </c>
      <c r="C168" s="45" t="s">
        <v>263</v>
      </c>
    </row>
    <row r="169" spans="1:3" ht="11.25">
      <c r="A169" s="45" t="s">
        <v>236</v>
      </c>
      <c r="B169" s="45" t="s">
        <v>264</v>
      </c>
      <c r="C169" s="45" t="s">
        <v>265</v>
      </c>
    </row>
    <row r="170" spans="1:3" ht="11.25">
      <c r="A170" s="45" t="s">
        <v>266</v>
      </c>
      <c r="B170" s="45" t="s">
        <v>266</v>
      </c>
      <c r="C170" s="45" t="s">
        <v>267</v>
      </c>
    </row>
    <row r="171" spans="1:3" ht="11.25">
      <c r="A171" s="45" t="s">
        <v>266</v>
      </c>
      <c r="B171" s="45" t="s">
        <v>268</v>
      </c>
      <c r="C171" s="45" t="s">
        <v>269</v>
      </c>
    </row>
    <row r="172" spans="1:3" ht="11.25">
      <c r="A172" s="45" t="s">
        <v>266</v>
      </c>
      <c r="B172" s="45" t="s">
        <v>270</v>
      </c>
      <c r="C172" s="45" t="s">
        <v>271</v>
      </c>
    </row>
    <row r="173" spans="1:3" ht="11.25">
      <c r="A173" s="45" t="s">
        <v>266</v>
      </c>
      <c r="B173" s="45" t="s">
        <v>272</v>
      </c>
      <c r="C173" s="45" t="s">
        <v>273</v>
      </c>
    </row>
    <row r="174" spans="1:3" ht="11.25">
      <c r="A174" s="45" t="s">
        <v>266</v>
      </c>
      <c r="B174" s="45" t="s">
        <v>274</v>
      </c>
      <c r="C174" s="45" t="s">
        <v>275</v>
      </c>
    </row>
    <row r="175" spans="1:3" ht="11.25">
      <c r="A175" s="45" t="s">
        <v>266</v>
      </c>
      <c r="B175" s="45" t="s">
        <v>276</v>
      </c>
      <c r="C175" s="45" t="s">
        <v>277</v>
      </c>
    </row>
    <row r="176" spans="1:3" ht="11.25">
      <c r="A176" s="45" t="s">
        <v>266</v>
      </c>
      <c r="B176" s="45" t="s">
        <v>278</v>
      </c>
      <c r="C176" s="45" t="s">
        <v>279</v>
      </c>
    </row>
    <row r="177" spans="1:3" ht="11.25">
      <c r="A177" s="45" t="s">
        <v>266</v>
      </c>
      <c r="B177" s="45" t="s">
        <v>280</v>
      </c>
      <c r="C177" s="45" t="s">
        <v>281</v>
      </c>
    </row>
    <row r="178" spans="1:3" ht="11.25">
      <c r="A178" s="45" t="s">
        <v>266</v>
      </c>
      <c r="B178" s="45" t="s">
        <v>282</v>
      </c>
      <c r="C178" s="45" t="s">
        <v>283</v>
      </c>
    </row>
    <row r="179" spans="1:3" ht="11.25">
      <c r="A179" s="45" t="s">
        <v>266</v>
      </c>
      <c r="B179" s="45" t="s">
        <v>284</v>
      </c>
      <c r="C179" s="45" t="s">
        <v>285</v>
      </c>
    </row>
    <row r="180" spans="1:3" ht="11.25">
      <c r="A180" s="45" t="s">
        <v>266</v>
      </c>
      <c r="B180" s="45" t="s">
        <v>286</v>
      </c>
      <c r="C180" s="45" t="s">
        <v>287</v>
      </c>
    </row>
    <row r="181" spans="1:3" ht="11.25">
      <c r="A181" s="45" t="s">
        <v>266</v>
      </c>
      <c r="B181" s="45" t="s">
        <v>288</v>
      </c>
      <c r="C181" s="45" t="s">
        <v>289</v>
      </c>
    </row>
    <row r="182" spans="1:3" ht="11.25">
      <c r="A182" s="45" t="s">
        <v>266</v>
      </c>
      <c r="B182" s="45" t="s">
        <v>290</v>
      </c>
      <c r="C182" s="45" t="s">
        <v>291</v>
      </c>
    </row>
    <row r="183" spans="1:3" ht="11.25">
      <c r="A183" s="45" t="s">
        <v>266</v>
      </c>
      <c r="B183" s="45" t="s">
        <v>292</v>
      </c>
      <c r="C183" s="45" t="s">
        <v>293</v>
      </c>
    </row>
    <row r="184" spans="1:3" ht="11.25">
      <c r="A184" s="45" t="s">
        <v>294</v>
      </c>
      <c r="B184" s="45" t="s">
        <v>294</v>
      </c>
      <c r="C184" s="45" t="s">
        <v>295</v>
      </c>
    </row>
    <row r="185" spans="1:3" ht="11.25">
      <c r="A185" s="45" t="s">
        <v>294</v>
      </c>
      <c r="B185" s="45" t="s">
        <v>296</v>
      </c>
      <c r="C185" s="45" t="s">
        <v>297</v>
      </c>
    </row>
    <row r="186" spans="1:3" ht="11.25">
      <c r="A186" s="45" t="s">
        <v>294</v>
      </c>
      <c r="B186" s="45" t="s">
        <v>298</v>
      </c>
      <c r="C186" s="45" t="s">
        <v>299</v>
      </c>
    </row>
    <row r="187" spans="1:3" ht="11.25">
      <c r="A187" s="45" t="s">
        <v>294</v>
      </c>
      <c r="B187" s="45" t="s">
        <v>164</v>
      </c>
      <c r="C187" s="45" t="s">
        <v>300</v>
      </c>
    </row>
    <row r="188" spans="1:3" ht="11.25">
      <c r="A188" s="45" t="s">
        <v>294</v>
      </c>
      <c r="B188" s="45" t="s">
        <v>301</v>
      </c>
      <c r="C188" s="45" t="s">
        <v>302</v>
      </c>
    </row>
    <row r="189" spans="1:3" ht="11.25">
      <c r="A189" s="45" t="s">
        <v>294</v>
      </c>
      <c r="B189" s="45" t="s">
        <v>303</v>
      </c>
      <c r="C189" s="45" t="s">
        <v>304</v>
      </c>
    </row>
    <row r="190" spans="1:3" ht="11.25">
      <c r="A190" s="45" t="s">
        <v>294</v>
      </c>
      <c r="B190" s="45" t="s">
        <v>305</v>
      </c>
      <c r="C190" s="45" t="s">
        <v>306</v>
      </c>
    </row>
    <row r="191" spans="1:3" ht="11.25">
      <c r="A191" s="45" t="s">
        <v>294</v>
      </c>
      <c r="B191" s="45" t="s">
        <v>307</v>
      </c>
      <c r="C191" s="45" t="s">
        <v>308</v>
      </c>
    </row>
    <row r="192" spans="1:3" ht="11.25">
      <c r="A192" s="45" t="s">
        <v>294</v>
      </c>
      <c r="B192" s="45" t="s">
        <v>309</v>
      </c>
      <c r="C192" s="45" t="s">
        <v>310</v>
      </c>
    </row>
    <row r="193" spans="1:3" ht="11.25">
      <c r="A193" s="45" t="s">
        <v>294</v>
      </c>
      <c r="B193" s="45" t="s">
        <v>311</v>
      </c>
      <c r="C193" s="45" t="s">
        <v>312</v>
      </c>
    </row>
    <row r="194" spans="1:3" ht="11.25">
      <c r="A194" s="45" t="s">
        <v>313</v>
      </c>
      <c r="B194" s="45" t="s">
        <v>313</v>
      </c>
      <c r="C194" s="45" t="s">
        <v>314</v>
      </c>
    </row>
    <row r="195" spans="1:3" ht="11.25">
      <c r="A195" s="45" t="s">
        <v>313</v>
      </c>
      <c r="B195" s="45" t="s">
        <v>315</v>
      </c>
      <c r="C195" s="45" t="s">
        <v>316</v>
      </c>
    </row>
    <row r="196" spans="1:3" ht="11.25">
      <c r="A196" s="45" t="s">
        <v>313</v>
      </c>
      <c r="B196" s="45" t="s">
        <v>317</v>
      </c>
      <c r="C196" s="45" t="s">
        <v>318</v>
      </c>
    </row>
    <row r="197" spans="1:3" ht="11.25">
      <c r="A197" s="45" t="s">
        <v>313</v>
      </c>
      <c r="B197" s="45" t="s">
        <v>319</v>
      </c>
      <c r="C197" s="45" t="s">
        <v>320</v>
      </c>
    </row>
    <row r="198" spans="1:3" ht="11.25">
      <c r="A198" s="45" t="s">
        <v>313</v>
      </c>
      <c r="B198" s="45" t="s">
        <v>321</v>
      </c>
      <c r="C198" s="45" t="s">
        <v>322</v>
      </c>
    </row>
    <row r="199" spans="1:3" ht="11.25">
      <c r="A199" s="45" t="s">
        <v>313</v>
      </c>
      <c r="B199" s="45" t="s">
        <v>323</v>
      </c>
      <c r="C199" s="45" t="s">
        <v>324</v>
      </c>
    </row>
    <row r="200" spans="1:3" ht="11.25">
      <c r="A200" s="45" t="s">
        <v>313</v>
      </c>
      <c r="B200" s="45" t="s">
        <v>325</v>
      </c>
      <c r="C200" s="45" t="s">
        <v>326</v>
      </c>
    </row>
    <row r="201" spans="1:3" ht="11.25">
      <c r="A201" s="45" t="s">
        <v>313</v>
      </c>
      <c r="B201" s="45" t="s">
        <v>327</v>
      </c>
      <c r="C201" s="45" t="s">
        <v>328</v>
      </c>
    </row>
    <row r="202" spans="1:3" ht="11.25">
      <c r="A202" s="45" t="s">
        <v>313</v>
      </c>
      <c r="B202" s="45" t="s">
        <v>329</v>
      </c>
      <c r="C202" s="45" t="s">
        <v>330</v>
      </c>
    </row>
    <row r="203" spans="1:3" ht="11.25">
      <c r="A203" s="45" t="s">
        <v>331</v>
      </c>
      <c r="B203" s="45" t="s">
        <v>331</v>
      </c>
      <c r="C203" s="45" t="s">
        <v>332</v>
      </c>
    </row>
    <row r="204" spans="1:3" ht="11.25">
      <c r="A204" s="45" t="s">
        <v>331</v>
      </c>
      <c r="B204" s="45" t="s">
        <v>333</v>
      </c>
      <c r="C204" s="45" t="s">
        <v>334</v>
      </c>
    </row>
    <row r="205" spans="1:3" ht="11.25">
      <c r="A205" s="45" t="s">
        <v>331</v>
      </c>
      <c r="B205" s="45" t="s">
        <v>335</v>
      </c>
      <c r="C205" s="45" t="s">
        <v>336</v>
      </c>
    </row>
    <row r="206" spans="1:3" ht="11.25">
      <c r="A206" s="45" t="s">
        <v>331</v>
      </c>
      <c r="B206" s="45" t="s">
        <v>337</v>
      </c>
      <c r="C206" s="45" t="s">
        <v>338</v>
      </c>
    </row>
    <row r="207" spans="1:3" ht="11.25">
      <c r="A207" s="45" t="s">
        <v>331</v>
      </c>
      <c r="B207" s="45" t="s">
        <v>339</v>
      </c>
      <c r="C207" s="45" t="s">
        <v>340</v>
      </c>
    </row>
    <row r="208" spans="1:3" ht="11.25">
      <c r="A208" s="45" t="s">
        <v>331</v>
      </c>
      <c r="B208" s="45" t="s">
        <v>341</v>
      </c>
      <c r="C208" s="45" t="s">
        <v>342</v>
      </c>
    </row>
    <row r="209" spans="1:3" ht="11.25">
      <c r="A209" s="45" t="s">
        <v>331</v>
      </c>
      <c r="B209" s="45" t="s">
        <v>343</v>
      </c>
      <c r="C209" s="45" t="s">
        <v>344</v>
      </c>
    </row>
    <row r="210" spans="1:3" ht="11.25">
      <c r="A210" s="45" t="s">
        <v>331</v>
      </c>
      <c r="B210" s="45" t="s">
        <v>345</v>
      </c>
      <c r="C210" s="45" t="s">
        <v>346</v>
      </c>
    </row>
    <row r="211" spans="1:3" ht="11.25">
      <c r="A211" s="45" t="s">
        <v>331</v>
      </c>
      <c r="B211" s="45" t="s">
        <v>347</v>
      </c>
      <c r="C211" s="45" t="s">
        <v>348</v>
      </c>
    </row>
    <row r="212" spans="1:3" ht="11.25">
      <c r="A212" s="45" t="s">
        <v>331</v>
      </c>
      <c r="B212" s="45" t="s">
        <v>349</v>
      </c>
      <c r="C212" s="45" t="s">
        <v>350</v>
      </c>
    </row>
    <row r="213" spans="1:3" ht="11.25">
      <c r="A213" s="45" t="s">
        <v>331</v>
      </c>
      <c r="B213" s="45" t="s">
        <v>351</v>
      </c>
      <c r="C213" s="45" t="s">
        <v>352</v>
      </c>
    </row>
    <row r="214" spans="1:3" ht="11.25">
      <c r="A214" s="45" t="s">
        <v>331</v>
      </c>
      <c r="B214" s="45" t="s">
        <v>353</v>
      </c>
      <c r="C214" s="45" t="s">
        <v>354</v>
      </c>
    </row>
    <row r="215" spans="1:3" ht="11.25">
      <c r="A215" s="45" t="s">
        <v>331</v>
      </c>
      <c r="B215" s="45" t="s">
        <v>355</v>
      </c>
      <c r="C215" s="45" t="s">
        <v>356</v>
      </c>
    </row>
    <row r="216" spans="1:3" ht="11.25">
      <c r="A216" s="45" t="s">
        <v>331</v>
      </c>
      <c r="B216" s="45" t="s">
        <v>357</v>
      </c>
      <c r="C216" s="45" t="s">
        <v>358</v>
      </c>
    </row>
    <row r="217" spans="1:3" ht="11.25">
      <c r="A217" s="45" t="s">
        <v>331</v>
      </c>
      <c r="B217" s="45" t="s">
        <v>359</v>
      </c>
      <c r="C217" s="45" t="s">
        <v>360</v>
      </c>
    </row>
    <row r="218" spans="1:3" ht="11.25">
      <c r="A218" s="45" t="s">
        <v>331</v>
      </c>
      <c r="B218" s="45" t="s">
        <v>361</v>
      </c>
      <c r="C218" s="45" t="s">
        <v>362</v>
      </c>
    </row>
    <row r="219" spans="1:3" ht="11.25">
      <c r="A219" s="45" t="s">
        <v>363</v>
      </c>
      <c r="B219" s="45" t="s">
        <v>363</v>
      </c>
      <c r="C219" s="45" t="s">
        <v>364</v>
      </c>
    </row>
    <row r="220" spans="1:3" ht="11.25">
      <c r="A220" s="45" t="s">
        <v>363</v>
      </c>
      <c r="B220" s="45" t="s">
        <v>365</v>
      </c>
      <c r="C220" s="45" t="s">
        <v>366</v>
      </c>
    </row>
    <row r="221" spans="1:3" ht="11.25">
      <c r="A221" s="45" t="s">
        <v>363</v>
      </c>
      <c r="B221" s="45" t="s">
        <v>367</v>
      </c>
      <c r="C221" s="45" t="s">
        <v>368</v>
      </c>
    </row>
    <row r="222" spans="1:3" ht="11.25">
      <c r="A222" s="45" t="s">
        <v>363</v>
      </c>
      <c r="B222" s="45" t="s">
        <v>369</v>
      </c>
      <c r="C222" s="45" t="s">
        <v>370</v>
      </c>
    </row>
    <row r="223" spans="1:3" ht="11.25">
      <c r="A223" s="45" t="s">
        <v>363</v>
      </c>
      <c r="B223" s="45" t="s">
        <v>371</v>
      </c>
      <c r="C223" s="45" t="s">
        <v>372</v>
      </c>
    </row>
    <row r="224" spans="1:3" ht="11.25">
      <c r="A224" s="45" t="s">
        <v>363</v>
      </c>
      <c r="B224" s="45" t="s">
        <v>373</v>
      </c>
      <c r="C224" s="45" t="s">
        <v>374</v>
      </c>
    </row>
    <row r="225" spans="1:3" ht="11.25">
      <c r="A225" s="45" t="s">
        <v>363</v>
      </c>
      <c r="B225" s="45" t="s">
        <v>375</v>
      </c>
      <c r="C225" s="45" t="s">
        <v>376</v>
      </c>
    </row>
    <row r="226" spans="1:3" ht="11.25">
      <c r="A226" s="45" t="s">
        <v>363</v>
      </c>
      <c r="B226" s="45" t="s">
        <v>377</v>
      </c>
      <c r="C226" s="45" t="s">
        <v>378</v>
      </c>
    </row>
    <row r="227" spans="1:3" ht="11.25">
      <c r="A227" s="45" t="s">
        <v>379</v>
      </c>
      <c r="B227" s="45" t="s">
        <v>379</v>
      </c>
      <c r="C227" s="45" t="s">
        <v>380</v>
      </c>
    </row>
    <row r="228" spans="1:3" ht="11.25">
      <c r="A228" s="45" t="s">
        <v>379</v>
      </c>
      <c r="B228" s="45" t="s">
        <v>381</v>
      </c>
      <c r="C228" s="45" t="s">
        <v>382</v>
      </c>
    </row>
    <row r="229" spans="1:3" ht="11.25">
      <c r="A229" s="45" t="s">
        <v>379</v>
      </c>
      <c r="B229" s="45" t="s">
        <v>383</v>
      </c>
      <c r="C229" s="45" t="s">
        <v>384</v>
      </c>
    </row>
    <row r="230" spans="1:3" ht="11.25">
      <c r="A230" s="45" t="s">
        <v>379</v>
      </c>
      <c r="B230" s="45" t="s">
        <v>385</v>
      </c>
      <c r="C230" s="45" t="s">
        <v>386</v>
      </c>
    </row>
    <row r="231" spans="1:3" ht="11.25">
      <c r="A231" s="45" t="s">
        <v>379</v>
      </c>
      <c r="B231" s="45" t="s">
        <v>387</v>
      </c>
      <c r="C231" s="45" t="s">
        <v>388</v>
      </c>
    </row>
    <row r="232" spans="1:3" ht="11.25">
      <c r="A232" s="45" t="s">
        <v>379</v>
      </c>
      <c r="B232" s="45" t="s">
        <v>389</v>
      </c>
      <c r="C232" s="45" t="s">
        <v>390</v>
      </c>
    </row>
    <row r="233" spans="1:3" ht="11.25">
      <c r="A233" s="45" t="s">
        <v>379</v>
      </c>
      <c r="B233" s="45" t="s">
        <v>391</v>
      </c>
      <c r="C233" s="45" t="s">
        <v>392</v>
      </c>
    </row>
    <row r="234" spans="1:3" ht="11.25">
      <c r="A234" s="45" t="s">
        <v>379</v>
      </c>
      <c r="B234" s="45" t="s">
        <v>393</v>
      </c>
      <c r="C234" s="45" t="s">
        <v>394</v>
      </c>
    </row>
    <row r="235" spans="1:3" ht="11.25">
      <c r="A235" s="45" t="s">
        <v>379</v>
      </c>
      <c r="B235" s="45" t="s">
        <v>395</v>
      </c>
      <c r="C235" s="45" t="s">
        <v>396</v>
      </c>
    </row>
    <row r="236" spans="1:3" ht="11.25">
      <c r="A236" s="45" t="s">
        <v>379</v>
      </c>
      <c r="B236" s="45" t="s">
        <v>397</v>
      </c>
      <c r="C236" s="45" t="s">
        <v>398</v>
      </c>
    </row>
    <row r="237" spans="1:3" ht="11.25">
      <c r="A237" s="45" t="s">
        <v>379</v>
      </c>
      <c r="B237" s="45" t="s">
        <v>399</v>
      </c>
      <c r="C237" s="45" t="s">
        <v>400</v>
      </c>
    </row>
    <row r="238" spans="1:3" ht="11.25">
      <c r="A238" s="45" t="s">
        <v>379</v>
      </c>
      <c r="B238" s="45" t="s">
        <v>401</v>
      </c>
      <c r="C238" s="45" t="s">
        <v>402</v>
      </c>
    </row>
    <row r="239" spans="1:3" ht="11.25">
      <c r="A239" s="45" t="s">
        <v>379</v>
      </c>
      <c r="B239" s="45" t="s">
        <v>403</v>
      </c>
      <c r="C239" s="45" t="s">
        <v>404</v>
      </c>
    </row>
    <row r="240" spans="1:3" ht="11.25">
      <c r="A240" s="45" t="s">
        <v>379</v>
      </c>
      <c r="B240" s="45" t="s">
        <v>405</v>
      </c>
      <c r="C240" s="45" t="s">
        <v>406</v>
      </c>
    </row>
    <row r="241" spans="1:3" ht="11.25">
      <c r="A241" s="45" t="s">
        <v>379</v>
      </c>
      <c r="B241" s="45" t="s">
        <v>407</v>
      </c>
      <c r="C241" s="45" t="s">
        <v>408</v>
      </c>
    </row>
    <row r="242" spans="1:3" ht="11.25">
      <c r="A242" s="45" t="s">
        <v>379</v>
      </c>
      <c r="B242" s="45" t="s">
        <v>409</v>
      </c>
      <c r="C242" s="45" t="s">
        <v>410</v>
      </c>
    </row>
    <row r="243" spans="1:3" ht="11.25">
      <c r="A243" s="45" t="s">
        <v>379</v>
      </c>
      <c r="B243" s="45" t="s">
        <v>411</v>
      </c>
      <c r="C243" s="45" t="s">
        <v>412</v>
      </c>
    </row>
    <row r="244" spans="1:3" ht="11.25">
      <c r="A244" s="45" t="s">
        <v>379</v>
      </c>
      <c r="B244" s="45" t="s">
        <v>154</v>
      </c>
      <c r="C244" s="45" t="s">
        <v>413</v>
      </c>
    </row>
    <row r="245" spans="1:3" ht="11.25">
      <c r="A245" s="45" t="s">
        <v>414</v>
      </c>
      <c r="B245" s="45" t="s">
        <v>414</v>
      </c>
      <c r="C245" s="45" t="s">
        <v>415</v>
      </c>
    </row>
    <row r="246" spans="1:3" ht="11.25">
      <c r="A246" s="45" t="s">
        <v>414</v>
      </c>
      <c r="B246" s="45" t="s">
        <v>1787</v>
      </c>
      <c r="C246" s="45" t="s">
        <v>416</v>
      </c>
    </row>
    <row r="247" spans="1:3" ht="11.25">
      <c r="A247" s="45" t="s">
        <v>414</v>
      </c>
      <c r="B247" s="45" t="s">
        <v>417</v>
      </c>
      <c r="C247" s="45" t="s">
        <v>418</v>
      </c>
    </row>
    <row r="248" spans="1:3" ht="11.25">
      <c r="A248" s="45" t="s">
        <v>414</v>
      </c>
      <c r="B248" s="45" t="s">
        <v>419</v>
      </c>
      <c r="C248" s="45" t="s">
        <v>420</v>
      </c>
    </row>
    <row r="249" spans="1:3" ht="11.25">
      <c r="A249" s="45" t="s">
        <v>414</v>
      </c>
      <c r="B249" s="45" t="s">
        <v>1751</v>
      </c>
      <c r="C249" s="45" t="s">
        <v>421</v>
      </c>
    </row>
    <row r="250" spans="1:3" ht="11.25">
      <c r="A250" s="45" t="s">
        <v>414</v>
      </c>
      <c r="B250" s="45" t="s">
        <v>422</v>
      </c>
      <c r="C250" s="45" t="s">
        <v>423</v>
      </c>
    </row>
    <row r="251" spans="1:3" ht="11.25">
      <c r="A251" s="45" t="s">
        <v>414</v>
      </c>
      <c r="B251" s="45" t="s">
        <v>424</v>
      </c>
      <c r="C251" s="45" t="s">
        <v>425</v>
      </c>
    </row>
    <row r="252" spans="1:3" ht="11.25">
      <c r="A252" s="45" t="s">
        <v>414</v>
      </c>
      <c r="B252" s="45" t="s">
        <v>426</v>
      </c>
      <c r="C252" s="45" t="s">
        <v>427</v>
      </c>
    </row>
    <row r="253" spans="1:3" ht="11.25">
      <c r="A253" s="45" t="s">
        <v>414</v>
      </c>
      <c r="B253" s="45" t="s">
        <v>428</v>
      </c>
      <c r="C253" s="45" t="s">
        <v>429</v>
      </c>
    </row>
    <row r="254" spans="1:3" ht="11.25">
      <c r="A254" s="45" t="s">
        <v>414</v>
      </c>
      <c r="B254" s="45" t="s">
        <v>430</v>
      </c>
      <c r="C254" s="45" t="s">
        <v>431</v>
      </c>
    </row>
    <row r="255" spans="1:3" ht="11.25">
      <c r="A255" s="45" t="s">
        <v>414</v>
      </c>
      <c r="B255" s="45" t="s">
        <v>432</v>
      </c>
      <c r="C255" s="45" t="s">
        <v>433</v>
      </c>
    </row>
    <row r="256" spans="1:3" ht="11.25">
      <c r="A256" s="45" t="s">
        <v>414</v>
      </c>
      <c r="B256" s="45" t="s">
        <v>434</v>
      </c>
      <c r="C256" s="45" t="s">
        <v>435</v>
      </c>
    </row>
    <row r="257" spans="1:3" ht="11.25">
      <c r="A257" s="45" t="s">
        <v>414</v>
      </c>
      <c r="B257" s="45" t="s">
        <v>436</v>
      </c>
      <c r="C257" s="45" t="s">
        <v>437</v>
      </c>
    </row>
    <row r="258" spans="1:3" ht="11.25">
      <c r="A258" s="45" t="s">
        <v>414</v>
      </c>
      <c r="B258" s="45" t="s">
        <v>438</v>
      </c>
      <c r="C258" s="45" t="s">
        <v>439</v>
      </c>
    </row>
    <row r="259" spans="1:3" ht="11.25">
      <c r="A259" s="45" t="s">
        <v>414</v>
      </c>
      <c r="B259" s="45" t="s">
        <v>440</v>
      </c>
      <c r="C259" s="45" t="s">
        <v>441</v>
      </c>
    </row>
    <row r="260" spans="1:3" ht="11.25">
      <c r="A260" s="45" t="s">
        <v>414</v>
      </c>
      <c r="B260" s="45" t="s">
        <v>442</v>
      </c>
      <c r="C260" s="45" t="s">
        <v>443</v>
      </c>
    </row>
    <row r="261" spans="1:3" ht="11.25">
      <c r="A261" s="45" t="s">
        <v>414</v>
      </c>
      <c r="B261" s="45" t="s">
        <v>444</v>
      </c>
      <c r="C261" s="45" t="s">
        <v>445</v>
      </c>
    </row>
    <row r="262" spans="1:3" ht="11.25">
      <c r="A262" s="45" t="s">
        <v>414</v>
      </c>
      <c r="B262" s="45" t="s">
        <v>446</v>
      </c>
      <c r="C262" s="45" t="s">
        <v>447</v>
      </c>
    </row>
    <row r="263" spans="1:3" ht="11.25">
      <c r="A263" s="45" t="s">
        <v>414</v>
      </c>
      <c r="B263" s="45" t="s">
        <v>448</v>
      </c>
      <c r="C263" s="45" t="s">
        <v>449</v>
      </c>
    </row>
    <row r="264" spans="1:3" ht="11.25">
      <c r="A264" s="45" t="s">
        <v>414</v>
      </c>
      <c r="B264" s="45" t="s">
        <v>450</v>
      </c>
      <c r="C264" s="45" t="s">
        <v>451</v>
      </c>
    </row>
    <row r="265" spans="1:3" ht="11.25">
      <c r="A265" s="45" t="s">
        <v>414</v>
      </c>
      <c r="B265" s="45" t="s">
        <v>452</v>
      </c>
      <c r="C265" s="45" t="s">
        <v>453</v>
      </c>
    </row>
    <row r="266" spans="1:3" ht="11.25">
      <c r="A266" s="45" t="s">
        <v>414</v>
      </c>
      <c r="B266" s="45" t="s">
        <v>454</v>
      </c>
      <c r="C266" s="45" t="s">
        <v>455</v>
      </c>
    </row>
    <row r="267" spans="1:3" ht="11.25">
      <c r="A267" s="45" t="s">
        <v>414</v>
      </c>
      <c r="B267" s="45" t="s">
        <v>456</v>
      </c>
      <c r="C267" s="45" t="s">
        <v>457</v>
      </c>
    </row>
    <row r="268" spans="1:3" ht="11.25">
      <c r="A268" s="45" t="s">
        <v>414</v>
      </c>
      <c r="B268" s="45" t="s">
        <v>458</v>
      </c>
      <c r="C268" s="45" t="s">
        <v>459</v>
      </c>
    </row>
    <row r="269" spans="1:3" ht="11.25">
      <c r="A269" s="45" t="s">
        <v>414</v>
      </c>
      <c r="B269" s="45" t="s">
        <v>460</v>
      </c>
      <c r="C269" s="45" t="s">
        <v>461</v>
      </c>
    </row>
    <row r="270" spans="1:3" ht="11.25">
      <c r="A270" s="45" t="s">
        <v>462</v>
      </c>
      <c r="B270" s="45" t="s">
        <v>462</v>
      </c>
      <c r="C270" s="45" t="s">
        <v>463</v>
      </c>
    </row>
    <row r="271" spans="1:3" ht="11.25">
      <c r="A271" s="45" t="s">
        <v>462</v>
      </c>
      <c r="B271" s="45" t="s">
        <v>464</v>
      </c>
      <c r="C271" s="45" t="s">
        <v>465</v>
      </c>
    </row>
    <row r="272" spans="1:3" ht="11.25">
      <c r="A272" s="45" t="s">
        <v>462</v>
      </c>
      <c r="B272" s="45" t="s">
        <v>466</v>
      </c>
      <c r="C272" s="45" t="s">
        <v>467</v>
      </c>
    </row>
    <row r="273" spans="1:3" ht="11.25">
      <c r="A273" s="45" t="s">
        <v>462</v>
      </c>
      <c r="B273" s="45" t="s">
        <v>468</v>
      </c>
      <c r="C273" s="45" t="s">
        <v>469</v>
      </c>
    </row>
    <row r="274" spans="1:3" ht="11.25">
      <c r="A274" s="45" t="s">
        <v>462</v>
      </c>
      <c r="B274" s="45" t="s">
        <v>470</v>
      </c>
      <c r="C274" s="45" t="s">
        <v>471</v>
      </c>
    </row>
    <row r="275" spans="1:3" ht="11.25">
      <c r="A275" s="45" t="s">
        <v>462</v>
      </c>
      <c r="B275" s="45" t="s">
        <v>472</v>
      </c>
      <c r="C275" s="45" t="s">
        <v>473</v>
      </c>
    </row>
    <row r="276" spans="1:3" ht="11.25">
      <c r="A276" s="45" t="s">
        <v>462</v>
      </c>
      <c r="B276" s="45" t="s">
        <v>474</v>
      </c>
      <c r="C276" s="45" t="s">
        <v>475</v>
      </c>
    </row>
    <row r="277" spans="1:3" ht="11.25">
      <c r="A277" s="45" t="s">
        <v>462</v>
      </c>
      <c r="B277" s="45" t="s">
        <v>476</v>
      </c>
      <c r="C277" s="45" t="s">
        <v>477</v>
      </c>
    </row>
    <row r="278" spans="1:3" ht="11.25">
      <c r="A278" s="45" t="s">
        <v>462</v>
      </c>
      <c r="B278" s="45" t="s">
        <v>478</v>
      </c>
      <c r="C278" s="45" t="s">
        <v>479</v>
      </c>
    </row>
    <row r="279" spans="1:3" ht="11.25">
      <c r="A279" s="45" t="s">
        <v>462</v>
      </c>
      <c r="B279" s="45" t="s">
        <v>480</v>
      </c>
      <c r="C279" s="45" t="s">
        <v>481</v>
      </c>
    </row>
    <row r="280" spans="1:3" ht="11.25">
      <c r="A280" s="45" t="s">
        <v>462</v>
      </c>
      <c r="B280" s="45" t="s">
        <v>482</v>
      </c>
      <c r="C280" s="45" t="s">
        <v>483</v>
      </c>
    </row>
    <row r="281" spans="1:3" ht="11.25">
      <c r="A281" s="45" t="s">
        <v>462</v>
      </c>
      <c r="B281" s="45" t="s">
        <v>484</v>
      </c>
      <c r="C281" s="45" t="s">
        <v>485</v>
      </c>
    </row>
    <row r="282" spans="1:3" ht="11.25">
      <c r="A282" s="45" t="s">
        <v>462</v>
      </c>
      <c r="B282" s="45" t="s">
        <v>486</v>
      </c>
      <c r="C282" s="45" t="s">
        <v>487</v>
      </c>
    </row>
    <row r="283" spans="1:3" ht="11.25">
      <c r="A283" s="45" t="s">
        <v>462</v>
      </c>
      <c r="B283" s="45" t="s">
        <v>488</v>
      </c>
      <c r="C283" s="45" t="s">
        <v>489</v>
      </c>
    </row>
    <row r="284" spans="1:3" ht="11.25">
      <c r="A284" s="45" t="s">
        <v>462</v>
      </c>
      <c r="B284" s="45" t="s">
        <v>490</v>
      </c>
      <c r="C284" s="45" t="s">
        <v>491</v>
      </c>
    </row>
    <row r="285" spans="1:3" ht="11.25">
      <c r="A285" s="45" t="s">
        <v>462</v>
      </c>
      <c r="B285" s="45" t="s">
        <v>492</v>
      </c>
      <c r="C285" s="45" t="s">
        <v>493</v>
      </c>
    </row>
    <row r="286" spans="1:3" ht="11.25">
      <c r="A286" s="45" t="s">
        <v>494</v>
      </c>
      <c r="B286" s="45" t="s">
        <v>494</v>
      </c>
      <c r="C286" s="45" t="s">
        <v>495</v>
      </c>
    </row>
    <row r="287" spans="1:3" ht="11.25">
      <c r="A287" s="45" t="s">
        <v>494</v>
      </c>
      <c r="B287" s="45" t="s">
        <v>496</v>
      </c>
      <c r="C287" s="45" t="s">
        <v>497</v>
      </c>
    </row>
    <row r="288" spans="1:3" ht="11.25">
      <c r="A288" s="45" t="s">
        <v>494</v>
      </c>
      <c r="B288" s="45" t="s">
        <v>498</v>
      </c>
      <c r="C288" s="45" t="s">
        <v>499</v>
      </c>
    </row>
    <row r="289" spans="1:3" ht="11.25">
      <c r="A289" s="45" t="s">
        <v>494</v>
      </c>
      <c r="B289" s="45" t="s">
        <v>403</v>
      </c>
      <c r="C289" s="45" t="s">
        <v>500</v>
      </c>
    </row>
    <row r="290" spans="1:3" ht="11.25">
      <c r="A290" s="45" t="s">
        <v>494</v>
      </c>
      <c r="B290" s="45" t="s">
        <v>501</v>
      </c>
      <c r="C290" s="45" t="s">
        <v>502</v>
      </c>
    </row>
    <row r="291" spans="1:3" ht="11.25">
      <c r="A291" s="45" t="s">
        <v>494</v>
      </c>
      <c r="B291" s="45" t="s">
        <v>503</v>
      </c>
      <c r="C291" s="45" t="s">
        <v>504</v>
      </c>
    </row>
    <row r="292" spans="1:3" ht="11.25">
      <c r="A292" s="45" t="s">
        <v>494</v>
      </c>
      <c r="B292" s="45" t="s">
        <v>505</v>
      </c>
      <c r="C292" s="45" t="s">
        <v>506</v>
      </c>
    </row>
    <row r="293" spans="1:3" ht="11.25">
      <c r="A293" s="45" t="s">
        <v>494</v>
      </c>
      <c r="B293" s="45" t="s">
        <v>507</v>
      </c>
      <c r="C293" s="45" t="s">
        <v>508</v>
      </c>
    </row>
    <row r="294" spans="1:3" ht="11.25">
      <c r="A294" s="45" t="s">
        <v>494</v>
      </c>
      <c r="B294" s="45" t="s">
        <v>509</v>
      </c>
      <c r="C294" s="45" t="s">
        <v>510</v>
      </c>
    </row>
    <row r="295" spans="1:3" ht="11.25">
      <c r="A295" s="45" t="s">
        <v>494</v>
      </c>
      <c r="B295" s="45" t="s">
        <v>511</v>
      </c>
      <c r="C295" s="45" t="s">
        <v>512</v>
      </c>
    </row>
    <row r="296" spans="1:3" ht="11.25">
      <c r="A296" s="45" t="s">
        <v>494</v>
      </c>
      <c r="B296" s="45" t="s">
        <v>513</v>
      </c>
      <c r="C296" s="45" t="s">
        <v>514</v>
      </c>
    </row>
    <row r="297" spans="1:3" ht="11.25">
      <c r="A297" s="45" t="s">
        <v>494</v>
      </c>
      <c r="B297" s="45" t="s">
        <v>515</v>
      </c>
      <c r="C297" s="45" t="s">
        <v>516</v>
      </c>
    </row>
    <row r="298" spans="1:3" ht="11.25">
      <c r="A298" s="45" t="s">
        <v>517</v>
      </c>
      <c r="B298" s="45" t="s">
        <v>517</v>
      </c>
      <c r="C298" s="45" t="s">
        <v>518</v>
      </c>
    </row>
    <row r="299" spans="1:3" ht="11.25">
      <c r="A299" s="45" t="s">
        <v>517</v>
      </c>
      <c r="B299" s="45" t="s">
        <v>519</v>
      </c>
      <c r="C299" s="45" t="s">
        <v>520</v>
      </c>
    </row>
    <row r="300" spans="1:3" ht="11.25">
      <c r="A300" s="45" t="s">
        <v>517</v>
      </c>
      <c r="B300" s="45" t="s">
        <v>521</v>
      </c>
      <c r="C300" s="45" t="s">
        <v>522</v>
      </c>
    </row>
    <row r="301" spans="1:3" ht="11.25">
      <c r="A301" s="45" t="s">
        <v>517</v>
      </c>
      <c r="B301" s="45" t="s">
        <v>523</v>
      </c>
      <c r="C301" s="45" t="s">
        <v>524</v>
      </c>
    </row>
    <row r="302" spans="1:3" ht="11.25">
      <c r="A302" s="45" t="s">
        <v>517</v>
      </c>
      <c r="B302" s="45" t="s">
        <v>525</v>
      </c>
      <c r="C302" s="45" t="s">
        <v>526</v>
      </c>
    </row>
    <row r="303" spans="1:3" ht="11.25">
      <c r="A303" s="45" t="s">
        <v>517</v>
      </c>
      <c r="B303" s="45" t="s">
        <v>543</v>
      </c>
      <c r="C303" s="45" t="s">
        <v>544</v>
      </c>
    </row>
    <row r="304" spans="1:3" ht="11.25">
      <c r="A304" s="45" t="s">
        <v>517</v>
      </c>
      <c r="B304" s="45" t="s">
        <v>545</v>
      </c>
      <c r="C304" s="45" t="s">
        <v>546</v>
      </c>
    </row>
    <row r="305" spans="1:3" ht="11.25">
      <c r="A305" s="45" t="s">
        <v>517</v>
      </c>
      <c r="B305" s="45" t="s">
        <v>547</v>
      </c>
      <c r="C305" s="45" t="s">
        <v>548</v>
      </c>
    </row>
    <row r="306" spans="1:3" ht="11.25">
      <c r="A306" s="45" t="s">
        <v>517</v>
      </c>
      <c r="B306" s="45" t="s">
        <v>549</v>
      </c>
      <c r="C306" s="45" t="s">
        <v>550</v>
      </c>
    </row>
    <row r="307" spans="1:3" ht="11.25">
      <c r="A307" s="45" t="s">
        <v>517</v>
      </c>
      <c r="B307" s="45" t="s">
        <v>551</v>
      </c>
      <c r="C307" s="45" t="s">
        <v>552</v>
      </c>
    </row>
    <row r="308" spans="1:3" ht="11.25">
      <c r="A308" s="45" t="s">
        <v>517</v>
      </c>
      <c r="B308" s="45" t="s">
        <v>553</v>
      </c>
      <c r="C308" s="45" t="s">
        <v>554</v>
      </c>
    </row>
    <row r="309" spans="1:3" ht="11.25">
      <c r="A309" s="45" t="s">
        <v>517</v>
      </c>
      <c r="B309" s="45" t="s">
        <v>555</v>
      </c>
      <c r="C309" s="45" t="s">
        <v>556</v>
      </c>
    </row>
    <row r="310" spans="1:3" ht="11.25">
      <c r="A310" s="45" t="s">
        <v>517</v>
      </c>
      <c r="B310" s="45" t="s">
        <v>557</v>
      </c>
      <c r="C310" s="45" t="s">
        <v>558</v>
      </c>
    </row>
    <row r="311" spans="1:3" ht="11.25">
      <c r="A311" s="45" t="s">
        <v>559</v>
      </c>
      <c r="B311" s="45" t="s">
        <v>559</v>
      </c>
      <c r="C311" s="45" t="s">
        <v>560</v>
      </c>
    </row>
    <row r="312" spans="1:3" ht="11.25">
      <c r="A312" s="45" t="s">
        <v>559</v>
      </c>
      <c r="B312" s="45" t="s">
        <v>561</v>
      </c>
      <c r="C312" s="45" t="s">
        <v>562</v>
      </c>
    </row>
    <row r="313" spans="1:3" ht="11.25">
      <c r="A313" s="45" t="s">
        <v>559</v>
      </c>
      <c r="B313" s="45" t="s">
        <v>1751</v>
      </c>
      <c r="C313" s="45" t="s">
        <v>563</v>
      </c>
    </row>
    <row r="314" spans="1:3" ht="11.25">
      <c r="A314" s="45" t="s">
        <v>559</v>
      </c>
      <c r="B314" s="45" t="s">
        <v>564</v>
      </c>
      <c r="C314" s="45" t="s">
        <v>565</v>
      </c>
    </row>
    <row r="315" spans="1:3" ht="11.25">
      <c r="A315" s="45" t="s">
        <v>559</v>
      </c>
      <c r="B315" s="45" t="s">
        <v>566</v>
      </c>
      <c r="C315" s="45" t="s">
        <v>567</v>
      </c>
    </row>
    <row r="316" spans="1:3" ht="11.25">
      <c r="A316" s="45" t="s">
        <v>559</v>
      </c>
      <c r="B316" s="45" t="s">
        <v>568</v>
      </c>
      <c r="C316" s="45" t="s">
        <v>569</v>
      </c>
    </row>
    <row r="317" spans="1:3" ht="11.25">
      <c r="A317" s="45" t="s">
        <v>559</v>
      </c>
      <c r="B317" s="45" t="s">
        <v>570</v>
      </c>
      <c r="C317" s="45" t="s">
        <v>571</v>
      </c>
    </row>
    <row r="318" spans="1:3" ht="11.25">
      <c r="A318" s="45" t="s">
        <v>559</v>
      </c>
      <c r="B318" s="45" t="s">
        <v>572</v>
      </c>
      <c r="C318" s="45" t="s">
        <v>573</v>
      </c>
    </row>
    <row r="319" spans="1:3" ht="11.25">
      <c r="A319" s="45" t="s">
        <v>559</v>
      </c>
      <c r="B319" s="45" t="s">
        <v>574</v>
      </c>
      <c r="C319" s="45" t="s">
        <v>575</v>
      </c>
    </row>
    <row r="320" spans="1:3" ht="11.25">
      <c r="A320" s="45" t="s">
        <v>559</v>
      </c>
      <c r="B320" s="45" t="s">
        <v>576</v>
      </c>
      <c r="C320" s="45" t="s">
        <v>577</v>
      </c>
    </row>
    <row r="321" spans="1:3" ht="11.25">
      <c r="A321" s="45" t="s">
        <v>559</v>
      </c>
      <c r="B321" s="45" t="s">
        <v>578</v>
      </c>
      <c r="C321" s="45" t="s">
        <v>579</v>
      </c>
    </row>
    <row r="322" spans="1:3" ht="11.25">
      <c r="A322" s="45" t="s">
        <v>580</v>
      </c>
      <c r="B322" s="45" t="s">
        <v>580</v>
      </c>
      <c r="C322" s="45" t="s">
        <v>581</v>
      </c>
    </row>
    <row r="323" spans="1:3" ht="11.25">
      <c r="A323" s="45" t="s">
        <v>580</v>
      </c>
      <c r="B323" s="45" t="s">
        <v>582</v>
      </c>
      <c r="C323" s="45" t="s">
        <v>583</v>
      </c>
    </row>
    <row r="324" spans="1:3" ht="11.25">
      <c r="A324" s="45" t="s">
        <v>580</v>
      </c>
      <c r="B324" s="45" t="s">
        <v>584</v>
      </c>
      <c r="C324" s="45" t="s">
        <v>585</v>
      </c>
    </row>
    <row r="325" spans="1:3" ht="11.25">
      <c r="A325" s="45" t="s">
        <v>580</v>
      </c>
      <c r="B325" s="45" t="s">
        <v>586</v>
      </c>
      <c r="C325" s="45" t="s">
        <v>587</v>
      </c>
    </row>
    <row r="326" spans="1:3" ht="11.25">
      <c r="A326" s="45" t="s">
        <v>580</v>
      </c>
      <c r="B326" s="45" t="s">
        <v>588</v>
      </c>
      <c r="C326" s="45" t="s">
        <v>589</v>
      </c>
    </row>
    <row r="327" spans="1:3" ht="11.25">
      <c r="A327" s="45" t="s">
        <v>580</v>
      </c>
      <c r="B327" s="45" t="s">
        <v>590</v>
      </c>
      <c r="C327" s="45" t="s">
        <v>591</v>
      </c>
    </row>
    <row r="328" spans="1:3" ht="11.25">
      <c r="A328" s="45" t="s">
        <v>580</v>
      </c>
      <c r="B328" s="45" t="s">
        <v>592</v>
      </c>
      <c r="C328" s="45" t="s">
        <v>593</v>
      </c>
    </row>
    <row r="329" spans="1:3" ht="11.25">
      <c r="A329" s="45" t="s">
        <v>580</v>
      </c>
      <c r="B329" s="45" t="s">
        <v>594</v>
      </c>
      <c r="C329" s="45" t="s">
        <v>595</v>
      </c>
    </row>
    <row r="330" spans="1:3" ht="11.25">
      <c r="A330" s="45" t="s">
        <v>580</v>
      </c>
      <c r="B330" s="45" t="s">
        <v>596</v>
      </c>
      <c r="C330" s="45" t="s">
        <v>597</v>
      </c>
    </row>
    <row r="331" spans="1:3" ht="11.25">
      <c r="A331" s="45" t="s">
        <v>580</v>
      </c>
      <c r="B331" s="45" t="s">
        <v>598</v>
      </c>
      <c r="C331" s="45" t="s">
        <v>599</v>
      </c>
    </row>
    <row r="332" spans="1:3" ht="11.25">
      <c r="A332" s="45" t="s">
        <v>580</v>
      </c>
      <c r="B332" s="45" t="s">
        <v>600</v>
      </c>
      <c r="C332" s="45" t="s">
        <v>601</v>
      </c>
    </row>
    <row r="333" spans="1:3" ht="11.25">
      <c r="A333" s="45" t="s">
        <v>580</v>
      </c>
      <c r="B333" s="45" t="s">
        <v>602</v>
      </c>
      <c r="C333" s="45" t="s">
        <v>603</v>
      </c>
    </row>
    <row r="334" spans="1:3" ht="11.25">
      <c r="A334" s="45" t="s">
        <v>580</v>
      </c>
      <c r="B334" s="45" t="s">
        <v>604</v>
      </c>
      <c r="C334" s="45" t="s">
        <v>605</v>
      </c>
    </row>
    <row r="335" spans="1:3" ht="11.25">
      <c r="A335" s="45" t="s">
        <v>606</v>
      </c>
      <c r="B335" s="45" t="s">
        <v>606</v>
      </c>
      <c r="C335" s="45" t="s">
        <v>607</v>
      </c>
    </row>
    <row r="336" spans="1:3" ht="11.25">
      <c r="A336" s="45" t="s">
        <v>608</v>
      </c>
      <c r="B336" s="45" t="s">
        <v>608</v>
      </c>
      <c r="C336" s="45" t="s">
        <v>609</v>
      </c>
    </row>
    <row r="337" spans="1:3" ht="11.25">
      <c r="A337" s="45" t="s">
        <v>610</v>
      </c>
      <c r="B337" s="45" t="s">
        <v>610</v>
      </c>
      <c r="C337" s="45" t="s">
        <v>611</v>
      </c>
    </row>
    <row r="338" spans="1:3" ht="11.25">
      <c r="A338" s="45" t="s">
        <v>612</v>
      </c>
      <c r="B338" s="45" t="s">
        <v>612</v>
      </c>
      <c r="C338" s="45" t="s">
        <v>613</v>
      </c>
    </row>
    <row r="339" spans="1:3" ht="11.25">
      <c r="A339" s="45" t="s">
        <v>614</v>
      </c>
      <c r="B339" s="45" t="s">
        <v>614</v>
      </c>
      <c r="C339" s="45" t="s">
        <v>615</v>
      </c>
    </row>
    <row r="340" spans="1:3" ht="11.25">
      <c r="A340" s="45" t="s">
        <v>616</v>
      </c>
      <c r="B340" s="45" t="s">
        <v>616</v>
      </c>
      <c r="C340" s="45" t="s">
        <v>617</v>
      </c>
    </row>
    <row r="341" spans="1:3" ht="11.25">
      <c r="A341" s="45" t="s">
        <v>618</v>
      </c>
      <c r="B341" s="45" t="s">
        <v>618</v>
      </c>
      <c r="C341" s="45" t="s">
        <v>619</v>
      </c>
    </row>
    <row r="342" spans="1:3" ht="11.25">
      <c r="A342" s="45" t="s">
        <v>620</v>
      </c>
      <c r="B342" s="45" t="s">
        <v>620</v>
      </c>
      <c r="C342" s="45" t="s">
        <v>621</v>
      </c>
    </row>
    <row r="343" spans="1:3" ht="11.25">
      <c r="A343" s="45" t="s">
        <v>622</v>
      </c>
      <c r="B343" s="45" t="s">
        <v>622</v>
      </c>
      <c r="C343" s="45" t="s">
        <v>623</v>
      </c>
    </row>
    <row r="344" spans="1:3" ht="11.25">
      <c r="A344" s="45" t="s">
        <v>624</v>
      </c>
      <c r="B344" s="45" t="s">
        <v>624</v>
      </c>
      <c r="C344" s="45" t="s">
        <v>625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306">
    <tabColor indexed="47"/>
  </sheetPr>
  <dimension ref="A1:D86"/>
  <sheetViews>
    <sheetView zoomScalePageLayoutView="0" workbookViewId="0" topLeftCell="A1">
      <selection activeCell="C49" sqref="C49"/>
    </sheetView>
  </sheetViews>
  <sheetFormatPr defaultColWidth="9.125" defaultRowHeight="12.75"/>
  <cols>
    <col min="1" max="1" width="68.375" style="5" customWidth="1"/>
    <col min="2" max="2" width="29.375" style="5" customWidth="1"/>
    <col min="3" max="3" width="5.125" style="5" customWidth="1"/>
    <col min="4" max="4" width="18.50390625" style="5" customWidth="1"/>
    <col min="5" max="16384" width="9.125" style="5" customWidth="1"/>
  </cols>
  <sheetData>
    <row r="1" spans="1:2" ht="11.25">
      <c r="A1" s="4" t="s">
        <v>752</v>
      </c>
      <c r="B1" s="4"/>
    </row>
    <row r="2" spans="1:4" ht="11.25">
      <c r="A2" s="4" t="s">
        <v>754</v>
      </c>
      <c r="B2" s="6" t="s">
        <v>798</v>
      </c>
      <c r="D2" s="6" t="s">
        <v>630</v>
      </c>
    </row>
    <row r="3" spans="1:4" ht="11.25">
      <c r="A3" s="4" t="s">
        <v>724</v>
      </c>
      <c r="B3" s="7" t="s">
        <v>723</v>
      </c>
      <c r="D3" s="5" t="s">
        <v>631</v>
      </c>
    </row>
    <row r="4" spans="1:4" ht="11.25">
      <c r="A4" s="4" t="s">
        <v>725</v>
      </c>
      <c r="B4" s="7" t="s">
        <v>782</v>
      </c>
      <c r="D4" s="5" t="s">
        <v>632</v>
      </c>
    </row>
    <row r="5" spans="1:4" ht="11.25">
      <c r="A5" s="4" t="s">
        <v>756</v>
      </c>
      <c r="B5" s="4"/>
      <c r="D5" s="5" t="s">
        <v>633</v>
      </c>
    </row>
    <row r="6" spans="1:4" ht="11.25">
      <c r="A6" s="4" t="s">
        <v>757</v>
      </c>
      <c r="B6" s="4"/>
      <c r="D6" s="5" t="s">
        <v>634</v>
      </c>
    </row>
    <row r="7" spans="1:4" ht="11.25">
      <c r="A7" s="4" t="s">
        <v>758</v>
      </c>
      <c r="B7" s="4"/>
      <c r="D7" s="5" t="s">
        <v>635</v>
      </c>
    </row>
    <row r="8" spans="1:4" ht="11.25">
      <c r="A8" s="4" t="s">
        <v>753</v>
      </c>
      <c r="D8" s="5" t="s">
        <v>636</v>
      </c>
    </row>
    <row r="9" spans="1:4" ht="11.25">
      <c r="A9" s="4" t="s">
        <v>760</v>
      </c>
      <c r="D9" s="5" t="s">
        <v>637</v>
      </c>
    </row>
    <row r="10" spans="1:4" ht="11.25">
      <c r="A10" s="4" t="s">
        <v>755</v>
      </c>
      <c r="D10" s="5" t="s">
        <v>638</v>
      </c>
    </row>
    <row r="11" spans="1:4" ht="11.25">
      <c r="A11" s="4" t="s">
        <v>762</v>
      </c>
      <c r="D11" s="5" t="s">
        <v>639</v>
      </c>
    </row>
    <row r="12" spans="1:4" ht="11.25">
      <c r="A12" s="4" t="s">
        <v>763</v>
      </c>
      <c r="D12" s="5" t="s">
        <v>640</v>
      </c>
    </row>
    <row r="13" spans="1:4" ht="11.25">
      <c r="A13" s="4" t="s">
        <v>764</v>
      </c>
      <c r="D13" s="5" t="s">
        <v>641</v>
      </c>
    </row>
    <row r="14" spans="1:4" ht="11.25">
      <c r="A14" s="4" t="s">
        <v>765</v>
      </c>
      <c r="D14" s="5" t="s">
        <v>642</v>
      </c>
    </row>
    <row r="15" spans="1:4" ht="11.25">
      <c r="A15" s="4" t="s">
        <v>766</v>
      </c>
      <c r="D15" s="5" t="s">
        <v>643</v>
      </c>
    </row>
    <row r="16" spans="1:4" ht="11.25">
      <c r="A16" s="4" t="s">
        <v>759</v>
      </c>
      <c r="D16" s="5" t="s">
        <v>644</v>
      </c>
    </row>
    <row r="17" ht="11.25">
      <c r="A17" s="4" t="s">
        <v>656</v>
      </c>
    </row>
    <row r="18" spans="1:2" ht="11.25">
      <c r="A18" s="4" t="s">
        <v>761</v>
      </c>
      <c r="B18" s="6" t="s">
        <v>654</v>
      </c>
    </row>
    <row r="19" spans="1:2" ht="11.25">
      <c r="A19" s="4" t="s">
        <v>657</v>
      </c>
      <c r="B19" s="5" t="s">
        <v>647</v>
      </c>
    </row>
    <row r="20" spans="1:2" ht="11.25">
      <c r="A20" s="4" t="s">
        <v>658</v>
      </c>
      <c r="B20" s="5" t="s">
        <v>648</v>
      </c>
    </row>
    <row r="21" spans="1:2" ht="11.25">
      <c r="A21" s="4" t="s">
        <v>767</v>
      </c>
      <c r="B21" s="5" t="s">
        <v>649</v>
      </c>
    </row>
    <row r="22" spans="1:2" ht="11.25">
      <c r="A22" s="4" t="s">
        <v>768</v>
      </c>
      <c r="B22" s="5" t="s">
        <v>650</v>
      </c>
    </row>
    <row r="23" spans="1:2" ht="11.25">
      <c r="A23" s="4" t="s">
        <v>769</v>
      </c>
      <c r="B23" s="5" t="s">
        <v>651</v>
      </c>
    </row>
    <row r="24" spans="1:2" ht="11.25">
      <c r="A24" s="4" t="s">
        <v>659</v>
      </c>
      <c r="B24" s="5" t="s">
        <v>652</v>
      </c>
    </row>
    <row r="25" spans="1:2" ht="11.25">
      <c r="A25" s="4" t="s">
        <v>661</v>
      </c>
      <c r="B25" s="5" t="s">
        <v>653</v>
      </c>
    </row>
    <row r="26" ht="11.25">
      <c r="A26" s="4" t="s">
        <v>662</v>
      </c>
    </row>
    <row r="27" ht="11.25">
      <c r="A27" s="4" t="s">
        <v>666</v>
      </c>
    </row>
    <row r="28" ht="11.25">
      <c r="A28" s="4" t="s">
        <v>660</v>
      </c>
    </row>
    <row r="29" ht="11.25">
      <c r="A29" s="4" t="s">
        <v>669</v>
      </c>
    </row>
    <row r="30" ht="11.25">
      <c r="A30" s="4" t="s">
        <v>663</v>
      </c>
    </row>
    <row r="31" ht="11.25">
      <c r="A31" s="4" t="s">
        <v>664</v>
      </c>
    </row>
    <row r="32" ht="11.25">
      <c r="A32" s="4" t="s">
        <v>665</v>
      </c>
    </row>
    <row r="33" spans="1:2" ht="11.25">
      <c r="A33" s="4" t="s">
        <v>671</v>
      </c>
      <c r="B33" s="5" t="s">
        <v>696</v>
      </c>
    </row>
    <row r="34" spans="1:2" ht="11.25">
      <c r="A34" s="4" t="s">
        <v>672</v>
      </c>
      <c r="B34" s="5" t="s">
        <v>697</v>
      </c>
    </row>
    <row r="35" spans="1:2" ht="11.25">
      <c r="A35" s="4" t="s">
        <v>673</v>
      </c>
      <c r="B35" s="5" t="s">
        <v>698</v>
      </c>
    </row>
    <row r="36" spans="1:2" ht="11.25">
      <c r="A36" s="4" t="s">
        <v>745</v>
      </c>
      <c r="B36" s="5" t="s">
        <v>700</v>
      </c>
    </row>
    <row r="37" spans="1:2" ht="11.25">
      <c r="A37" s="4" t="s">
        <v>667</v>
      </c>
      <c r="B37" s="5" t="s">
        <v>701</v>
      </c>
    </row>
    <row r="38" spans="1:2" ht="11.25">
      <c r="A38" s="4" t="s">
        <v>668</v>
      </c>
      <c r="B38" s="5" t="s">
        <v>702</v>
      </c>
    </row>
    <row r="39" spans="1:2" ht="11.25">
      <c r="A39" s="4" t="s">
        <v>670</v>
      </c>
      <c r="B39" s="5" t="s">
        <v>699</v>
      </c>
    </row>
    <row r="40" ht="11.25">
      <c r="A40" s="4" t="s">
        <v>679</v>
      </c>
    </row>
    <row r="41" ht="11.25">
      <c r="A41" s="4" t="s">
        <v>684</v>
      </c>
    </row>
    <row r="42" ht="11.25">
      <c r="A42" s="4" t="s">
        <v>685</v>
      </c>
    </row>
    <row r="43" ht="11.25">
      <c r="A43" s="4" t="s">
        <v>674</v>
      </c>
    </row>
    <row r="44" ht="11.25">
      <c r="A44" s="4" t="s">
        <v>675</v>
      </c>
    </row>
    <row r="45" ht="11.25">
      <c r="A45" s="4" t="s">
        <v>676</v>
      </c>
    </row>
    <row r="46" ht="11.25">
      <c r="A46" s="4" t="s">
        <v>677</v>
      </c>
    </row>
    <row r="47" ht="11.25">
      <c r="A47" s="4" t="s">
        <v>689</v>
      </c>
    </row>
    <row r="48" ht="11.25">
      <c r="A48" s="4" t="s">
        <v>690</v>
      </c>
    </row>
    <row r="49" ht="11.25">
      <c r="A49" s="4" t="s">
        <v>774</v>
      </c>
    </row>
    <row r="50" ht="11.25">
      <c r="A50" s="4" t="s">
        <v>691</v>
      </c>
    </row>
    <row r="51" ht="11.25">
      <c r="A51" s="4" t="s">
        <v>775</v>
      </c>
    </row>
    <row r="52" ht="11.25">
      <c r="A52" s="4" t="s">
        <v>692</v>
      </c>
    </row>
    <row r="53" spans="1:2" ht="11.25">
      <c r="A53" s="4" t="s">
        <v>680</v>
      </c>
      <c r="B53" s="4"/>
    </row>
    <row r="54" spans="1:2" ht="11.25">
      <c r="A54" s="4" t="s">
        <v>681</v>
      </c>
      <c r="B54" s="4"/>
    </row>
    <row r="55" spans="1:2" ht="11.25">
      <c r="A55" s="4" t="s">
        <v>682</v>
      </c>
      <c r="B55" s="4"/>
    </row>
    <row r="56" spans="1:2" ht="11.25">
      <c r="A56" s="4" t="s">
        <v>683</v>
      </c>
      <c r="B56" s="4"/>
    </row>
    <row r="57" spans="1:2" ht="11.25">
      <c r="A57" s="4" t="s">
        <v>772</v>
      </c>
      <c r="B57" s="4"/>
    </row>
    <row r="58" spans="1:2" ht="11.25">
      <c r="A58" s="4" t="s">
        <v>776</v>
      </c>
      <c r="B58" s="4"/>
    </row>
    <row r="59" spans="1:2" ht="11.25">
      <c r="A59" s="4" t="s">
        <v>773</v>
      </c>
      <c r="B59" s="4"/>
    </row>
    <row r="60" spans="1:2" ht="11.25">
      <c r="A60" s="4" t="s">
        <v>686</v>
      </c>
      <c r="B60" s="4"/>
    </row>
    <row r="61" spans="1:2" ht="11.25">
      <c r="A61" s="4" t="s">
        <v>687</v>
      </c>
      <c r="B61" s="4"/>
    </row>
    <row r="62" spans="1:2" ht="11.25">
      <c r="A62" s="4" t="s">
        <v>688</v>
      </c>
      <c r="B62" s="4"/>
    </row>
    <row r="63" spans="1:2" ht="11.25">
      <c r="A63" s="4" t="s">
        <v>693</v>
      </c>
      <c r="B63" s="4"/>
    </row>
    <row r="64" spans="1:2" ht="11.25">
      <c r="A64" s="4" t="s">
        <v>694</v>
      </c>
      <c r="B64" s="4"/>
    </row>
    <row r="65" spans="1:2" ht="11.25">
      <c r="A65" s="4" t="s">
        <v>778</v>
      </c>
      <c r="B65" s="4"/>
    </row>
    <row r="66" spans="1:2" ht="11.25">
      <c r="A66" s="4" t="s">
        <v>779</v>
      </c>
      <c r="B66" s="4"/>
    </row>
    <row r="67" spans="1:2" ht="11.25">
      <c r="A67" s="4" t="s">
        <v>780</v>
      </c>
      <c r="B67" s="4"/>
    </row>
    <row r="68" spans="1:2" ht="11.25">
      <c r="A68" s="4" t="s">
        <v>777</v>
      </c>
      <c r="B68" s="4"/>
    </row>
    <row r="69" spans="1:2" ht="11.25">
      <c r="A69" s="4" t="s">
        <v>785</v>
      </c>
      <c r="B69" s="4"/>
    </row>
    <row r="70" spans="1:2" ht="11.25">
      <c r="A70" s="4" t="s">
        <v>786</v>
      </c>
      <c r="B70" s="4"/>
    </row>
    <row r="71" spans="1:2" ht="11.25">
      <c r="A71" s="4" t="s">
        <v>781</v>
      </c>
      <c r="B71" s="4"/>
    </row>
    <row r="72" spans="1:2" ht="11.25">
      <c r="A72" s="4" t="s">
        <v>789</v>
      </c>
      <c r="B72" s="4"/>
    </row>
    <row r="73" spans="1:2" ht="11.25">
      <c r="A73" s="4" t="s">
        <v>783</v>
      </c>
      <c r="B73" s="4"/>
    </row>
    <row r="74" spans="1:2" ht="11.25">
      <c r="A74" s="4" t="s">
        <v>784</v>
      </c>
      <c r="B74" s="4"/>
    </row>
    <row r="75" spans="1:2" ht="11.25">
      <c r="A75" s="4" t="s">
        <v>793</v>
      </c>
      <c r="B75" s="4"/>
    </row>
    <row r="76" spans="1:2" ht="11.25">
      <c r="A76" s="4" t="s">
        <v>787</v>
      </c>
      <c r="B76" s="4"/>
    </row>
    <row r="77" spans="1:2" ht="11.25">
      <c r="A77" s="4" t="s">
        <v>788</v>
      </c>
      <c r="B77" s="4"/>
    </row>
    <row r="78" spans="1:2" ht="11.25">
      <c r="A78" s="4" t="s">
        <v>794</v>
      </c>
      <c r="B78" s="4"/>
    </row>
    <row r="79" spans="1:2" ht="11.25">
      <c r="A79" s="4" t="s">
        <v>797</v>
      </c>
      <c r="B79" s="4"/>
    </row>
    <row r="80" spans="1:2" ht="11.25">
      <c r="A80" s="4" t="s">
        <v>795</v>
      </c>
      <c r="B80" s="4"/>
    </row>
    <row r="81" spans="1:2" ht="11.25">
      <c r="A81" s="4" t="s">
        <v>796</v>
      </c>
      <c r="B81" s="4"/>
    </row>
    <row r="82" spans="1:2" ht="11.25">
      <c r="A82" s="4" t="s">
        <v>790</v>
      </c>
      <c r="B82" s="4"/>
    </row>
    <row r="83" spans="1:2" ht="11.25">
      <c r="A83" s="4" t="s">
        <v>791</v>
      </c>
      <c r="B83" s="4"/>
    </row>
    <row r="84" spans="1:2" ht="11.25">
      <c r="A84" s="4" t="s">
        <v>792</v>
      </c>
      <c r="B84" s="4"/>
    </row>
    <row r="85" ht="11.25">
      <c r="B85" s="4"/>
    </row>
    <row r="86" ht="11.25">
      <c r="B86" s="4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307">
    <tabColor indexed="47"/>
  </sheetPr>
  <dimension ref="A3:AE51"/>
  <sheetViews>
    <sheetView zoomScalePageLayoutView="0" workbookViewId="0" topLeftCell="A10">
      <selection activeCell="R50" sqref="R50"/>
    </sheetView>
  </sheetViews>
  <sheetFormatPr defaultColWidth="9.125" defaultRowHeight="12.75"/>
  <cols>
    <col min="1" max="1" width="14.50390625" style="1" customWidth="1"/>
    <col min="2" max="5" width="9.125" style="1" customWidth="1"/>
    <col min="6" max="6" width="25.125" style="1" customWidth="1"/>
    <col min="7" max="26" width="9.125" style="1" customWidth="1"/>
    <col min="27" max="36" width="9.125" style="8" customWidth="1"/>
    <col min="37" max="16384" width="9.125" style="1" customWidth="1"/>
  </cols>
  <sheetData>
    <row r="3" spans="3:10" s="88" customFormat="1" ht="11.25">
      <c r="C3" s="109"/>
      <c r="D3" s="110"/>
      <c r="E3" s="435"/>
      <c r="F3" s="438"/>
      <c r="G3" s="114" t="s">
        <v>1388</v>
      </c>
      <c r="H3" s="127" t="s">
        <v>1387</v>
      </c>
      <c r="I3" s="136"/>
      <c r="J3" s="154" t="s">
        <v>852</v>
      </c>
    </row>
    <row r="4" spans="3:10" s="88" customFormat="1" ht="12.75">
      <c r="C4" s="109"/>
      <c r="D4" s="110"/>
      <c r="E4" s="436"/>
      <c r="F4" s="439"/>
      <c r="G4" s="124" t="s">
        <v>1386</v>
      </c>
      <c r="H4" s="346">
        <f>IF(J4,"",J5)</f>
      </c>
      <c r="I4" s="136"/>
      <c r="J4" s="347" t="b">
        <f>ISNA(J5)</f>
        <v>1</v>
      </c>
    </row>
    <row r="5" spans="3:10" s="88" customFormat="1" ht="90.75">
      <c r="C5" s="109"/>
      <c r="D5" s="110"/>
      <c r="E5" s="436"/>
      <c r="F5" s="439"/>
      <c r="G5" s="114" t="s">
        <v>1716</v>
      </c>
      <c r="H5" s="127" t="s">
        <v>1387</v>
      </c>
      <c r="I5" s="128">
        <f>IF(I4="",0,IF(I4=0,0,I3/I4))</f>
        <v>0</v>
      </c>
      <c r="J5" s="347" t="e">
        <f>INDEX(tech!G$24:G$51,MATCH(F3,tech!F$24:F$51,0))</f>
        <v>#N/A</v>
      </c>
    </row>
    <row r="6" spans="3:10" s="88" customFormat="1" ht="33.75">
      <c r="C6" s="109"/>
      <c r="D6" s="110"/>
      <c r="E6" s="437"/>
      <c r="F6" s="440"/>
      <c r="G6" s="124" t="s">
        <v>1362</v>
      </c>
      <c r="H6" s="130" t="s">
        <v>1389</v>
      </c>
      <c r="I6" s="137"/>
      <c r="J6" s="153"/>
    </row>
    <row r="12" s="288" customFormat="1" ht="12.75">
      <c r="A12" s="289" t="s">
        <v>1552</v>
      </c>
    </row>
    <row r="13" s="287" customFormat="1" ht="12.75"/>
    <row r="14" spans="1:31" s="88" customFormat="1" ht="33.75">
      <c r="A14" s="284"/>
      <c r="B14" s="284"/>
      <c r="C14" s="284"/>
      <c r="D14" s="290" t="s">
        <v>1704</v>
      </c>
      <c r="E14" s="286"/>
      <c r="F14" s="291"/>
      <c r="G14" s="348"/>
      <c r="H14" s="278"/>
      <c r="I14" s="278"/>
      <c r="J14" s="278"/>
      <c r="K14" s="278"/>
      <c r="L14" s="278"/>
      <c r="M14" s="278"/>
      <c r="N14" s="278"/>
      <c r="O14" s="278"/>
      <c r="P14" s="278"/>
      <c r="Q14" s="279"/>
      <c r="R14" s="199"/>
      <c r="S14" s="199"/>
      <c r="T14" s="200"/>
      <c r="U14" s="201"/>
      <c r="V14" s="198"/>
      <c r="W14" s="95"/>
      <c r="X14" s="102"/>
      <c r="Y14" s="102"/>
      <c r="Z14" s="102"/>
      <c r="AA14" s="102"/>
      <c r="AB14" s="102"/>
      <c r="AC14" s="102"/>
      <c r="AD14" s="102"/>
      <c r="AE14" s="102"/>
    </row>
    <row r="16" s="288" customFormat="1" ht="12.75">
      <c r="A16" s="289" t="s">
        <v>1715</v>
      </c>
    </row>
    <row r="18" spans="3:8" s="88" customFormat="1" ht="33.75">
      <c r="C18" s="109"/>
      <c r="D18" s="290" t="s">
        <v>1704</v>
      </c>
      <c r="E18" s="280"/>
      <c r="F18" s="330"/>
      <c r="G18" s="135"/>
      <c r="H18" s="113"/>
    </row>
    <row r="20" s="288" customFormat="1" ht="12.75">
      <c r="A20" s="289" t="s">
        <v>1157</v>
      </c>
    </row>
    <row r="22" spans="4:8" s="88" customFormat="1" ht="11.25">
      <c r="D22" s="93"/>
      <c r="E22" s="349"/>
      <c r="F22" s="354"/>
      <c r="G22" s="358"/>
      <c r="H22" s="113"/>
    </row>
    <row r="25" spans="6:7" ht="11.25">
      <c r="F25" s="343" t="s">
        <v>1119</v>
      </c>
      <c r="G25" s="1" t="s">
        <v>1120</v>
      </c>
    </row>
    <row r="26" spans="6:7" ht="11.25">
      <c r="F26" s="344" t="s">
        <v>1121</v>
      </c>
      <c r="G26" s="1" t="s">
        <v>1122</v>
      </c>
    </row>
    <row r="27" spans="6:7" ht="11.25">
      <c r="F27" s="344" t="s">
        <v>1123</v>
      </c>
      <c r="G27" s="1" t="s">
        <v>1124</v>
      </c>
    </row>
    <row r="28" spans="6:7" ht="11.25">
      <c r="F28" s="344" t="s">
        <v>1125</v>
      </c>
      <c r="G28" s="1" t="s">
        <v>1124</v>
      </c>
    </row>
    <row r="29" spans="6:7" ht="11.25">
      <c r="F29" s="344" t="s">
        <v>1126</v>
      </c>
      <c r="G29" s="1" t="s">
        <v>1124</v>
      </c>
    </row>
    <row r="30" spans="6:7" ht="11.25">
      <c r="F30" s="344" t="s">
        <v>1127</v>
      </c>
      <c r="G30" s="1" t="s">
        <v>1124</v>
      </c>
    </row>
    <row r="31" spans="6:7" ht="11.25">
      <c r="F31" s="344" t="s">
        <v>1128</v>
      </c>
      <c r="G31" s="1" t="s">
        <v>1124</v>
      </c>
    </row>
    <row r="32" spans="6:7" ht="11.25">
      <c r="F32" s="344" t="s">
        <v>1129</v>
      </c>
      <c r="G32" s="1" t="s">
        <v>1124</v>
      </c>
    </row>
    <row r="33" spans="6:7" ht="11.25">
      <c r="F33" s="344" t="s">
        <v>1130</v>
      </c>
      <c r="G33" s="1" t="s">
        <v>1124</v>
      </c>
    </row>
    <row r="34" spans="6:7" ht="11.25">
      <c r="F34" s="344" t="s">
        <v>1131</v>
      </c>
      <c r="G34" s="1" t="s">
        <v>1124</v>
      </c>
    </row>
    <row r="35" spans="6:7" ht="11.25">
      <c r="F35" s="344" t="s">
        <v>1132</v>
      </c>
      <c r="G35" s="1" t="s">
        <v>1133</v>
      </c>
    </row>
    <row r="36" spans="6:7" ht="11.25">
      <c r="F36" s="344" t="s">
        <v>1134</v>
      </c>
      <c r="G36" s="1" t="s">
        <v>1133</v>
      </c>
    </row>
    <row r="37" spans="6:7" ht="11.25">
      <c r="F37" s="344" t="s">
        <v>1135</v>
      </c>
      <c r="G37" s="1" t="s">
        <v>1133</v>
      </c>
    </row>
    <row r="38" spans="6:7" ht="11.25">
      <c r="F38" s="344" t="s">
        <v>1136</v>
      </c>
      <c r="G38" s="1" t="s">
        <v>1133</v>
      </c>
    </row>
    <row r="39" spans="6:7" ht="11.25">
      <c r="F39" s="344" t="s">
        <v>1137</v>
      </c>
      <c r="G39" s="1" t="s">
        <v>1124</v>
      </c>
    </row>
    <row r="40" spans="6:7" ht="11.25">
      <c r="F40" s="344" t="s">
        <v>1138</v>
      </c>
      <c r="G40" s="1" t="s">
        <v>1124</v>
      </c>
    </row>
    <row r="41" spans="6:7" ht="11.25">
      <c r="F41" s="344" t="s">
        <v>1139</v>
      </c>
      <c r="G41" s="1" t="s">
        <v>1124</v>
      </c>
    </row>
    <row r="42" spans="6:7" ht="11.25">
      <c r="F42" s="344" t="s">
        <v>1140</v>
      </c>
      <c r="G42" s="1" t="s">
        <v>1133</v>
      </c>
    </row>
    <row r="43" spans="6:7" ht="11.25">
      <c r="F43" s="344" t="s">
        <v>1141</v>
      </c>
      <c r="G43" s="1" t="s">
        <v>1124</v>
      </c>
    </row>
    <row r="44" spans="6:7" ht="11.25">
      <c r="F44" s="344" t="s">
        <v>1142</v>
      </c>
      <c r="G44" s="1" t="s">
        <v>1124</v>
      </c>
    </row>
    <row r="45" spans="6:7" ht="11.25">
      <c r="F45" s="344" t="s">
        <v>1143</v>
      </c>
      <c r="G45" s="1" t="s">
        <v>1120</v>
      </c>
    </row>
    <row r="46" spans="6:7" ht="11.25">
      <c r="F46" s="344" t="s">
        <v>1144</v>
      </c>
      <c r="G46" s="1" t="s">
        <v>1145</v>
      </c>
    </row>
    <row r="47" spans="6:7" ht="11.25">
      <c r="F47" s="344" t="s">
        <v>1146</v>
      </c>
      <c r="G47" s="1" t="s">
        <v>1145</v>
      </c>
    </row>
    <row r="48" spans="6:7" ht="11.25">
      <c r="F48" s="344" t="s">
        <v>1147</v>
      </c>
      <c r="G48" s="1" t="s">
        <v>1145</v>
      </c>
    </row>
    <row r="49" spans="6:7" ht="11.25">
      <c r="F49" s="344" t="s">
        <v>1148</v>
      </c>
      <c r="G49" s="1" t="s">
        <v>1145</v>
      </c>
    </row>
    <row r="50" spans="6:7" ht="11.25">
      <c r="F50" s="344" t="s">
        <v>1149</v>
      </c>
      <c r="G50" s="1" t="s">
        <v>1150</v>
      </c>
    </row>
    <row r="51" ht="11.25">
      <c r="F51" s="345" t="s">
        <v>1151</v>
      </c>
    </row>
  </sheetData>
  <sheetProtection formatColumns="0" formatRows="0"/>
  <mergeCells count="2">
    <mergeCell ref="E3:E6"/>
    <mergeCell ref="F3:F6"/>
  </mergeCells>
  <dataValidations count="4">
    <dataValidation type="decimal" allowBlank="1" showInputMessage="1" showErrorMessage="1" sqref="I3:I5 G18">
      <formula1>-99999999999</formula1>
      <formula2>999999999999</formula2>
    </dataValidation>
    <dataValidation type="decimal" allowBlank="1" showInputMessage="1" showErrorMessage="1" sqref="H14:Q14">
      <formula1>-9999999999999990000000000000</formula1>
      <formula2>9.99999999999999E+28</formula2>
    </dataValidation>
    <dataValidation type="date" allowBlank="1" showInputMessage="1" showErrorMessage="1" sqref="R14:S14">
      <formula1>1</formula1>
      <formula2>73051</formula2>
    </dataValidation>
    <dataValidation type="list" allowBlank="1" showInputMessage="1" showErrorMessage="1" sqref="F3:F6">
      <formula1>topl</formula1>
    </dataValidation>
  </dataValidations>
  <hyperlinks>
    <hyperlink ref="J3" location="'ТС показатели'!A1" display="Удалить"/>
    <hyperlink ref="D14" location="'ТС цены'!A1" display="Удалить теплоноситель"/>
    <hyperlink ref="D18" location="'ТС цены'!A1" display="Удалить теплоносител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401">
    <tabColor indexed="23"/>
  </sheetPr>
  <dimension ref="A1:A1"/>
  <sheetViews>
    <sheetView zoomScalePageLayoutView="0" workbookViewId="0" topLeftCell="A1">
      <selection activeCell="L31" sqref="L3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402">
    <tabColor indexed="23"/>
  </sheetPr>
  <dimension ref="A1:A1"/>
  <sheetViews>
    <sheetView zoomScalePageLayoutView="0" workbookViewId="0" topLeftCell="A1">
      <selection activeCell="L34" sqref="L3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403">
    <tabColor indexed="23"/>
  </sheetPr>
  <dimension ref="A1:A1"/>
  <sheetViews>
    <sheetView zoomScalePageLayoutView="0" workbookViewId="0" topLeftCell="A1">
      <selection activeCell="L38" sqref="L3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zoomScalePageLayoutView="0" workbookViewId="0" topLeftCell="G2">
      <selection activeCell="H9" sqref="H9"/>
    </sheetView>
  </sheetViews>
  <sheetFormatPr defaultColWidth="9.125" defaultRowHeight="12.75"/>
  <cols>
    <col min="1" max="1" width="17.50390625" style="9" hidden="1" customWidth="1"/>
    <col min="2" max="2" width="17.50390625" style="10" hidden="1" customWidth="1"/>
    <col min="3" max="3" width="2.625" style="39" customWidth="1"/>
    <col min="4" max="4" width="2.625" style="14" customWidth="1"/>
    <col min="5" max="5" width="35.625" style="14" customWidth="1"/>
    <col min="6" max="6" width="21.50390625" style="14" customWidth="1"/>
    <col min="7" max="7" width="40.625" style="36" customWidth="1"/>
    <col min="8" max="8" width="32.625" style="14" customWidth="1"/>
    <col min="9" max="10" width="2.625" style="14" customWidth="1"/>
    <col min="11" max="16384" width="9.125" style="14" customWidth="1"/>
  </cols>
  <sheetData>
    <row r="1" spans="1:7" s="39" customFormat="1" ht="35.25" customHeight="1" hidden="1">
      <c r="A1" s="9" t="str">
        <f>region_name</f>
        <v>Самарская область</v>
      </c>
      <c r="B1" s="10" t="str">
        <f>IF(god="","Не определено",god)</f>
        <v>2011</v>
      </c>
      <c r="C1" s="39" t="str">
        <f>org&amp;"_INN:"&amp;inn&amp;"_KPP:"&amp;kpp</f>
        <v>ООО "Средневолжская газовая компания"_INN:6314012801_KPP:631050001</v>
      </c>
      <c r="G1" s="40"/>
    </row>
    <row r="2" spans="1:7" s="39" customFormat="1" ht="11.25" customHeight="1">
      <c r="A2" s="9" t="str">
        <f>IF(org="","Не определено",org)</f>
        <v>ООО "Средневолжская газовая компания"</v>
      </c>
      <c r="B2" s="10" t="str">
        <f>IF(inn="","Не определено",inn)</f>
        <v>6314012801</v>
      </c>
      <c r="G2" s="40"/>
    </row>
    <row r="3" spans="1:9" ht="12.75" customHeight="1">
      <c r="A3" s="9" t="str">
        <f>IF(mo="","Не определено",mo)</f>
        <v>городской округ Тольятти</v>
      </c>
      <c r="B3" s="10" t="str">
        <f>IF(oktmo="","Не определено",oktmo)</f>
        <v>36740000</v>
      </c>
      <c r="D3" s="11"/>
      <c r="E3" s="12"/>
      <c r="F3" s="13"/>
      <c r="G3" s="394" t="e">
        <f>version</f>
        <v>#NAME?</v>
      </c>
      <c r="H3" s="394"/>
      <c r="I3" s="193"/>
    </row>
    <row r="4" spans="1:9" ht="30" customHeight="1">
      <c r="A4" s="9" t="str">
        <f>IF(fil="","Не определено",fil)</f>
        <v>филиал "Тольяттигаз"</v>
      </c>
      <c r="B4" s="10" t="str">
        <f>IF(kpp="","Не определено",kpp)</f>
        <v>631050001</v>
      </c>
      <c r="D4" s="15"/>
      <c r="E4" s="395" t="s">
        <v>842</v>
      </c>
      <c r="F4" s="396"/>
      <c r="G4" s="397"/>
      <c r="H4" s="16"/>
      <c r="I4" s="194"/>
    </row>
    <row r="5" spans="4:9" ht="12" thickBot="1">
      <c r="D5" s="15"/>
      <c r="E5" s="16"/>
      <c r="F5" s="16"/>
      <c r="G5" s="17"/>
      <c r="H5" s="16"/>
      <c r="I5" s="194"/>
    </row>
    <row r="6" spans="4:9" ht="16.5" customHeight="1">
      <c r="D6" s="15"/>
      <c r="E6" s="398" t="s">
        <v>841</v>
      </c>
      <c r="F6" s="399"/>
      <c r="G6" s="18"/>
      <c r="H6" s="16"/>
      <c r="I6" s="194"/>
    </row>
    <row r="7" spans="1:9" ht="24.75" customHeight="1" thickBot="1">
      <c r="A7" s="63"/>
      <c r="D7" s="15"/>
      <c r="E7" s="400" t="s">
        <v>694</v>
      </c>
      <c r="F7" s="401"/>
      <c r="G7" s="17"/>
      <c r="H7" s="16"/>
      <c r="I7" s="194"/>
    </row>
    <row r="8" spans="1:9" ht="12" customHeight="1" thickBot="1">
      <c r="A8" s="63"/>
      <c r="D8" s="19"/>
      <c r="E8" s="20"/>
      <c r="F8" s="41"/>
      <c r="G8" s="26"/>
      <c r="H8" s="41"/>
      <c r="I8" s="194"/>
    </row>
    <row r="9" spans="4:9" ht="30" customHeight="1" thickBot="1">
      <c r="D9" s="19"/>
      <c r="E9" s="50" t="s">
        <v>847</v>
      </c>
      <c r="F9" s="21" t="s">
        <v>635</v>
      </c>
      <c r="G9" s="191" t="s">
        <v>848</v>
      </c>
      <c r="H9" s="213" t="s">
        <v>1803</v>
      </c>
      <c r="I9" s="194"/>
    </row>
    <row r="10" spans="4:9" ht="12" customHeight="1" thickBot="1">
      <c r="D10" s="19"/>
      <c r="E10" s="22"/>
      <c r="F10" s="16"/>
      <c r="G10" s="23"/>
      <c r="H10" s="192"/>
      <c r="I10" s="194"/>
    </row>
    <row r="11" spans="1:9" ht="37.5" customHeight="1" thickBot="1">
      <c r="A11" s="9" t="s">
        <v>713</v>
      </c>
      <c r="B11" s="10" t="s">
        <v>799</v>
      </c>
      <c r="D11" s="19"/>
      <c r="E11" s="50" t="s">
        <v>800</v>
      </c>
      <c r="F11" s="42" t="s">
        <v>723</v>
      </c>
      <c r="G11" s="191" t="s">
        <v>849</v>
      </c>
      <c r="H11" s="213" t="s">
        <v>1461</v>
      </c>
      <c r="I11" s="194"/>
    </row>
    <row r="12" spans="1:9" ht="12" customHeight="1" thickBot="1">
      <c r="A12" s="9">
        <v>132</v>
      </c>
      <c r="D12" s="19"/>
      <c r="E12" s="22"/>
      <c r="F12" s="23"/>
      <c r="G12" s="23"/>
      <c r="H12" s="192"/>
      <c r="I12" s="194"/>
    </row>
    <row r="13" spans="4:10" ht="32.25" customHeight="1" thickBot="1">
      <c r="D13" s="19"/>
      <c r="E13" s="51" t="s">
        <v>527</v>
      </c>
      <c r="F13" s="402" t="s">
        <v>532</v>
      </c>
      <c r="G13" s="403"/>
      <c r="H13" s="192"/>
      <c r="I13" s="194"/>
      <c r="J13" s="37"/>
    </row>
    <row r="14" spans="4:9" ht="15" customHeight="1" thickBot="1">
      <c r="D14" s="19"/>
      <c r="E14" s="24"/>
      <c r="F14" s="25"/>
      <c r="G14" s="23"/>
      <c r="H14" s="192"/>
      <c r="I14" s="194"/>
    </row>
    <row r="15" spans="4:9" ht="24.75" customHeight="1" thickBot="1">
      <c r="D15" s="19"/>
      <c r="E15" s="51" t="s">
        <v>801</v>
      </c>
      <c r="F15" s="402" t="s">
        <v>533</v>
      </c>
      <c r="G15" s="403"/>
      <c r="H15" s="192" t="s">
        <v>645</v>
      </c>
      <c r="I15" s="194"/>
    </row>
    <row r="16" spans="4:9" ht="12" customHeight="1" thickBot="1">
      <c r="D16" s="19"/>
      <c r="E16" s="24"/>
      <c r="F16" s="25"/>
      <c r="G16" s="23"/>
      <c r="H16" s="192"/>
      <c r="I16" s="194"/>
    </row>
    <row r="17" spans="4:9" ht="19.5" customHeight="1">
      <c r="D17" s="19"/>
      <c r="E17" s="52" t="s">
        <v>530</v>
      </c>
      <c r="F17" s="56" t="s">
        <v>1462</v>
      </c>
      <c r="G17" s="26"/>
      <c r="H17" s="261" t="s">
        <v>695</v>
      </c>
      <c r="I17" s="194"/>
    </row>
    <row r="18" spans="4:9" ht="19.5" customHeight="1" thickBot="1">
      <c r="D18" s="19"/>
      <c r="E18" s="53" t="s">
        <v>531</v>
      </c>
      <c r="F18" s="57" t="s">
        <v>1463</v>
      </c>
      <c r="G18" s="27"/>
      <c r="H18" s="262" t="s">
        <v>1430</v>
      </c>
      <c r="I18" s="194"/>
    </row>
    <row r="19" spans="4:9" ht="12" customHeight="1" thickBot="1">
      <c r="D19" s="19"/>
      <c r="E19" s="22"/>
      <c r="F19" s="16"/>
      <c r="G19" s="23"/>
      <c r="H19" s="192"/>
      <c r="I19" s="194"/>
    </row>
    <row r="20" spans="4:9" ht="24.75" customHeight="1">
      <c r="D20" s="19"/>
      <c r="E20" s="54" t="s">
        <v>655</v>
      </c>
      <c r="F20" s="390" t="s">
        <v>650</v>
      </c>
      <c r="G20" s="391"/>
      <c r="H20" s="261" t="s">
        <v>1708</v>
      </c>
      <c r="I20" s="194"/>
    </row>
    <row r="21" spans="4:9" ht="24" customHeight="1" thickBot="1">
      <c r="D21" s="19"/>
      <c r="E21" s="265" t="s">
        <v>1707</v>
      </c>
      <c r="F21" s="392" t="s">
        <v>1464</v>
      </c>
      <c r="G21" s="393"/>
      <c r="H21" s="262" t="s">
        <v>827</v>
      </c>
      <c r="I21" s="194"/>
    </row>
    <row r="22" spans="3:17" ht="39.75" customHeight="1">
      <c r="C22" s="46"/>
      <c r="D22" s="19"/>
      <c r="E22" s="266" t="s">
        <v>528</v>
      </c>
      <c r="F22" s="267" t="s">
        <v>629</v>
      </c>
      <c r="G22" s="268" t="s">
        <v>622</v>
      </c>
      <c r="H22" s="16"/>
      <c r="I22" s="194"/>
      <c r="O22" s="47"/>
      <c r="P22" s="47"/>
      <c r="Q22" s="48"/>
    </row>
    <row r="23" spans="4:9" ht="24.75" customHeight="1">
      <c r="D23" s="19"/>
      <c r="E23" s="386" t="s">
        <v>529</v>
      </c>
      <c r="F23" s="44" t="s">
        <v>714</v>
      </c>
      <c r="G23" s="268" t="s">
        <v>622</v>
      </c>
      <c r="H23" s="16" t="s">
        <v>802</v>
      </c>
      <c r="I23" s="194"/>
    </row>
    <row r="24" spans="4:9" ht="24.75" customHeight="1" thickBot="1">
      <c r="D24" s="19"/>
      <c r="E24" s="389"/>
      <c r="F24" s="55" t="s">
        <v>751</v>
      </c>
      <c r="G24" s="58" t="s">
        <v>623</v>
      </c>
      <c r="H24" s="192"/>
      <c r="I24" s="194"/>
    </row>
    <row r="25" spans="4:9" ht="12" customHeight="1" thickBot="1">
      <c r="D25" s="19"/>
      <c r="E25" s="22"/>
      <c r="F25" s="16"/>
      <c r="G25" s="23"/>
      <c r="H25" s="192"/>
      <c r="I25" s="194"/>
    </row>
    <row r="26" spans="1:9" ht="27" customHeight="1" thickBot="1">
      <c r="A26" s="28" t="s">
        <v>715</v>
      </c>
      <c r="B26" s="10" t="s">
        <v>804</v>
      </c>
      <c r="D26" s="15"/>
      <c r="E26" s="384" t="s">
        <v>804</v>
      </c>
      <c r="F26" s="385"/>
      <c r="G26" s="60" t="s">
        <v>534</v>
      </c>
      <c r="H26" s="16"/>
      <c r="I26" s="194"/>
    </row>
    <row r="27" spans="1:9" ht="27" customHeight="1">
      <c r="A27" s="28" t="s">
        <v>716</v>
      </c>
      <c r="B27" s="10" t="s">
        <v>746</v>
      </c>
      <c r="D27" s="15"/>
      <c r="E27" s="387" t="s">
        <v>746</v>
      </c>
      <c r="F27" s="388"/>
      <c r="G27" s="60" t="s">
        <v>535</v>
      </c>
      <c r="H27" s="16"/>
      <c r="I27" s="194"/>
    </row>
    <row r="28" spans="1:9" ht="21" customHeight="1">
      <c r="A28" s="28" t="s">
        <v>717</v>
      </c>
      <c r="B28" s="10" t="s">
        <v>806</v>
      </c>
      <c r="D28" s="15"/>
      <c r="E28" s="386" t="s">
        <v>807</v>
      </c>
      <c r="F28" s="43" t="s">
        <v>808</v>
      </c>
      <c r="G28" s="61" t="s">
        <v>536</v>
      </c>
      <c r="H28" s="16"/>
      <c r="I28" s="194"/>
    </row>
    <row r="29" spans="1:9" ht="21" customHeight="1">
      <c r="A29" s="28" t="s">
        <v>718</v>
      </c>
      <c r="B29" s="10" t="s">
        <v>809</v>
      </c>
      <c r="D29" s="15"/>
      <c r="E29" s="386"/>
      <c r="F29" s="43" t="s">
        <v>810</v>
      </c>
      <c r="G29" s="61" t="s">
        <v>537</v>
      </c>
      <c r="H29" s="16"/>
      <c r="I29" s="194"/>
    </row>
    <row r="30" spans="1:9" ht="21" customHeight="1">
      <c r="A30" s="28" t="s">
        <v>719</v>
      </c>
      <c r="B30" s="10" t="s">
        <v>811</v>
      </c>
      <c r="D30" s="15"/>
      <c r="E30" s="386" t="s">
        <v>812</v>
      </c>
      <c r="F30" s="43" t="s">
        <v>808</v>
      </c>
      <c r="G30" s="61" t="s">
        <v>538</v>
      </c>
      <c r="H30" s="16"/>
      <c r="I30" s="194"/>
    </row>
    <row r="31" spans="1:9" ht="21" customHeight="1">
      <c r="A31" s="28" t="s">
        <v>720</v>
      </c>
      <c r="B31" s="10" t="s">
        <v>813</v>
      </c>
      <c r="D31" s="15"/>
      <c r="E31" s="386"/>
      <c r="F31" s="43" t="s">
        <v>810</v>
      </c>
      <c r="G31" s="61" t="s">
        <v>539</v>
      </c>
      <c r="H31" s="16"/>
      <c r="I31" s="194"/>
    </row>
    <row r="32" spans="1:9" ht="21" customHeight="1">
      <c r="A32" s="28" t="s">
        <v>803</v>
      </c>
      <c r="B32" s="29" t="s">
        <v>814</v>
      </c>
      <c r="D32" s="30"/>
      <c r="E32" s="382" t="s">
        <v>815</v>
      </c>
      <c r="F32" s="31" t="s">
        <v>808</v>
      </c>
      <c r="G32" s="62" t="s">
        <v>540</v>
      </c>
      <c r="H32" s="196"/>
      <c r="I32" s="194"/>
    </row>
    <row r="33" spans="1:9" ht="21" customHeight="1">
      <c r="A33" s="28" t="s">
        <v>805</v>
      </c>
      <c r="B33" s="29" t="s">
        <v>816</v>
      </c>
      <c r="D33" s="30"/>
      <c r="E33" s="382"/>
      <c r="F33" s="31" t="s">
        <v>817</v>
      </c>
      <c r="G33" s="62" t="s">
        <v>541</v>
      </c>
      <c r="H33" s="196"/>
      <c r="I33" s="194"/>
    </row>
    <row r="34" spans="1:9" ht="21" customHeight="1">
      <c r="A34" s="28" t="s">
        <v>721</v>
      </c>
      <c r="B34" s="29" t="s">
        <v>818</v>
      </c>
      <c r="D34" s="30"/>
      <c r="E34" s="382"/>
      <c r="F34" s="31" t="s">
        <v>810</v>
      </c>
      <c r="G34" s="62" t="s">
        <v>542</v>
      </c>
      <c r="H34" s="196"/>
      <c r="I34" s="194"/>
    </row>
    <row r="35" spans="1:9" ht="21" customHeight="1" thickBot="1">
      <c r="A35" s="28" t="s">
        <v>722</v>
      </c>
      <c r="B35" s="29" t="s">
        <v>819</v>
      </c>
      <c r="D35" s="30"/>
      <c r="E35" s="383"/>
      <c r="F35" s="49" t="s">
        <v>820</v>
      </c>
      <c r="G35" s="361"/>
      <c r="H35" s="196"/>
      <c r="I35" s="194"/>
    </row>
    <row r="36" spans="4:9" ht="11.25">
      <c r="D36" s="32"/>
      <c r="E36" s="33"/>
      <c r="F36" s="33"/>
      <c r="G36" s="34"/>
      <c r="H36" s="33"/>
      <c r="I36" s="195"/>
    </row>
    <row r="42" ht="11.25">
      <c r="G42" s="35"/>
    </row>
    <row r="49" ht="11.25">
      <c r="Z49" s="37"/>
    </row>
    <row r="50" ht="11.25">
      <c r="Z50" s="37"/>
    </row>
    <row r="51" ht="11.25">
      <c r="Z51" s="37"/>
    </row>
    <row r="52" ht="11.25">
      <c r="Z52" s="37"/>
    </row>
    <row r="53" ht="11.25">
      <c r="Z53" s="37"/>
    </row>
    <row r="54" ht="11.25">
      <c r="Z54" s="37"/>
    </row>
    <row r="55" ht="11.25">
      <c r="Z55" s="37"/>
    </row>
    <row r="56" ht="11.25">
      <c r="Z56" s="37"/>
    </row>
  </sheetData>
  <sheetProtection password="FA9C" sheet="1" objects="1" scenarios="1" formatColumns="0" formatRows="0"/>
  <mergeCells count="14">
    <mergeCell ref="F20:G20"/>
    <mergeCell ref="F21:G21"/>
    <mergeCell ref="G3:H3"/>
    <mergeCell ref="E4:G4"/>
    <mergeCell ref="E6:F6"/>
    <mergeCell ref="E7:F7"/>
    <mergeCell ref="F13:G13"/>
    <mergeCell ref="F15:G15"/>
    <mergeCell ref="E32:E35"/>
    <mergeCell ref="E26:F26"/>
    <mergeCell ref="E28:E29"/>
    <mergeCell ref="E30:E31"/>
    <mergeCell ref="E27:F27"/>
    <mergeCell ref="E23:E24"/>
  </mergeCells>
  <dataValidations count="13">
    <dataValidation type="textLength" allowBlank="1" showInputMessage="1" showErrorMessage="1" promptTitle="Ввод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Title="Ввод" prompt="9 символов" sqref="F18">
      <formula1>9</formula1>
    </dataValidation>
    <dataValidation type="textLength" allowBlank="1" showInputMessage="1" showErrorMessage="1" promptTitle="Ввод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promptTitle="Ввод" prompt="Необходимо выбрать значение из списка" sqref="F20:G20">
      <formula1>kind_of_activity</formula1>
    </dataValidation>
    <dataValidation type="list" allowBlank="1" showInputMessage="1" showErrorMessage="1" sqref="H9">
      <formula1>"I квартал,II квартал,III квартал,IV квартал,Год"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type="list" allowBlank="1" showInputMessage="1" showErrorMessage="1" promptTitle="Ввод" prompt="Необходимо выбрать значение из списка" sqref="F21:G21">
      <formula1>"Отчетность представлена без НДС,Отчетность представлена с учетом освобождения от НДС"</formula1>
    </dataValidation>
    <dataValidation type="list" allowBlank="1" showInputMessage="1" showErrorMessage="1" promptTitle="Ввод" prompt="Необходимо выбрать значение из списка" sqref="H21">
      <formula1>"руб./Гкал,руб./Гкал/ч/мес"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MO_LIST_37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3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404">
    <tabColor indexed="23"/>
  </sheetPr>
  <dimension ref="A1:A1"/>
  <sheetViews>
    <sheetView zoomScalePageLayoutView="0" workbookViewId="0" topLeftCell="A1">
      <selection activeCell="M26" sqref="M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pageSetUpPr fitToPage="1"/>
  </sheetPr>
  <dimension ref="A1:E39"/>
  <sheetViews>
    <sheetView zoomScalePageLayoutView="0" workbookViewId="0" topLeftCell="A1">
      <selection activeCell="C11" sqref="C11"/>
    </sheetView>
  </sheetViews>
  <sheetFormatPr defaultColWidth="9.125" defaultRowHeight="12.75"/>
  <cols>
    <col min="1" max="1" width="5.625" style="75" customWidth="1"/>
    <col min="2" max="2" width="25.625" style="81" customWidth="1"/>
    <col min="3" max="3" width="100.625" style="81" customWidth="1"/>
    <col min="4" max="4" width="15.875" style="82" bestFit="1" customWidth="1"/>
    <col min="5" max="16384" width="9.125" style="75" customWidth="1"/>
  </cols>
  <sheetData>
    <row r="1" spans="2:3" ht="12" thickBot="1">
      <c r="B1" s="76"/>
      <c r="C1" s="75"/>
    </row>
    <row r="2" spans="1:5" ht="12" thickBot="1">
      <c r="A2" s="77"/>
      <c r="B2" s="78" t="s">
        <v>1381</v>
      </c>
      <c r="C2" s="79" t="s">
        <v>1382</v>
      </c>
      <c r="D2" s="80" t="s">
        <v>748</v>
      </c>
      <c r="E2" s="77"/>
    </row>
    <row r="3" spans="1:5" ht="34.5" customHeight="1">
      <c r="A3" s="77"/>
      <c r="B3" s="143" t="s">
        <v>853</v>
      </c>
      <c r="C3" s="144" t="str">
        <f>'ТС цены'!$E$10</f>
        <v>Информация о ценах (тарифах) на регулируемые товары и услуги и надбавках к этим ценам (тарифам)</v>
      </c>
      <c r="D3" s="145" t="s">
        <v>1383</v>
      </c>
      <c r="E3" s="77"/>
    </row>
    <row r="4" spans="1:5" ht="34.5" customHeight="1">
      <c r="A4" s="77"/>
      <c r="B4" s="87" t="s">
        <v>830</v>
      </c>
      <c r="C4" s="146" t="str">
        <f>'ТС цены (2)'!E10</f>
        <v>Информация о ценах (тарифах) на регулируемые товары и услуги и надбавках к этим ценам (тарифам)</v>
      </c>
      <c r="D4" s="147" t="s">
        <v>1383</v>
      </c>
      <c r="E4" s="77"/>
    </row>
    <row r="5" spans="1:5" ht="34.5" customHeight="1">
      <c r="A5" s="77"/>
      <c r="B5" s="148" t="s">
        <v>854</v>
      </c>
      <c r="C5" s="149" t="str">
        <f>'ТС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5" s="147" t="s">
        <v>1383</v>
      </c>
      <c r="E5" s="77"/>
    </row>
    <row r="6" spans="2:4" ht="34.5" customHeight="1">
      <c r="B6" s="87" t="s">
        <v>855</v>
      </c>
      <c r="C6" s="146" t="str">
        <f>'ТС инвестиции'!$E$10</f>
        <v>Информация об инвестиционных программах и отчетах об их реализации</v>
      </c>
      <c r="D6" s="147" t="s">
        <v>1383</v>
      </c>
    </row>
    <row r="7" spans="1:5" ht="34.5" customHeight="1">
      <c r="A7" s="77"/>
      <c r="B7" s="148" t="s">
        <v>856</v>
      </c>
      <c r="C7" s="149" t="str">
        <f>'ТС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v>
      </c>
      <c r="D7" s="147" t="s">
        <v>1383</v>
      </c>
      <c r="E7" s="77"/>
    </row>
    <row r="8" spans="1:5" ht="34.5" customHeight="1">
      <c r="A8" s="77"/>
      <c r="B8" s="87" t="s">
        <v>857</v>
      </c>
      <c r="C8" s="146" t="str">
        <f>'ТС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8" s="147" t="s">
        <v>1383</v>
      </c>
      <c r="E8" s="77"/>
    </row>
    <row r="9" spans="1:5" ht="34.5" customHeight="1" thickBot="1">
      <c r="A9" s="77"/>
      <c r="B9" s="150" t="s">
        <v>831</v>
      </c>
      <c r="C9" s="356" t="str">
        <f>'Ссылки на публикации'!E10</f>
        <v>Ссылки на публикации в других источниках</v>
      </c>
      <c r="D9" s="151" t="s">
        <v>1383</v>
      </c>
      <c r="E9" s="77"/>
    </row>
    <row r="10" spans="1:5" ht="24" customHeight="1">
      <c r="A10" s="77"/>
      <c r="B10" s="88"/>
      <c r="C10" s="88"/>
      <c r="D10" s="89"/>
      <c r="E10" s="77"/>
    </row>
    <row r="11" spans="1:5" ht="24" customHeight="1">
      <c r="A11" s="77"/>
      <c r="B11" s="88"/>
      <c r="C11" s="88"/>
      <c r="D11" s="89"/>
      <c r="E11" s="77"/>
    </row>
    <row r="12" spans="1:5" ht="24" customHeight="1">
      <c r="A12" s="77"/>
      <c r="B12" s="88"/>
      <c r="C12" s="88"/>
      <c r="D12" s="89"/>
      <c r="E12" s="77"/>
    </row>
    <row r="13" spans="1:5" ht="24" customHeight="1">
      <c r="A13" s="77"/>
      <c r="B13" s="88"/>
      <c r="C13" s="88"/>
      <c r="D13" s="89"/>
      <c r="E13" s="77"/>
    </row>
    <row r="14" spans="1:5" ht="24" customHeight="1">
      <c r="A14" s="77"/>
      <c r="B14" s="88"/>
      <c r="C14" s="88"/>
      <c r="D14" s="89"/>
      <c r="E14" s="77"/>
    </row>
    <row r="15" spans="1:5" ht="24" customHeight="1">
      <c r="A15" s="77"/>
      <c r="B15" s="88"/>
      <c r="C15" s="88"/>
      <c r="D15" s="89"/>
      <c r="E15" s="77"/>
    </row>
    <row r="16" spans="2:4" ht="24" customHeight="1">
      <c r="B16" s="88"/>
      <c r="C16" s="88"/>
      <c r="D16" s="89"/>
    </row>
    <row r="17" spans="1:5" ht="24" customHeight="1">
      <c r="A17" s="77"/>
      <c r="B17" s="88"/>
      <c r="C17" s="88"/>
      <c r="D17" s="89"/>
      <c r="E17" s="77"/>
    </row>
    <row r="18" spans="2:4" ht="24" customHeight="1">
      <c r="B18" s="88"/>
      <c r="C18" s="88"/>
      <c r="D18" s="89"/>
    </row>
    <row r="19" spans="2:4" ht="24" customHeight="1">
      <c r="B19" s="88"/>
      <c r="C19" s="88"/>
      <c r="D19" s="89"/>
    </row>
    <row r="20" spans="2:4" ht="24" customHeight="1">
      <c r="B20" s="88"/>
      <c r="C20" s="88"/>
      <c r="D20" s="89"/>
    </row>
    <row r="21" spans="2:4" ht="24" customHeight="1">
      <c r="B21" s="88"/>
      <c r="C21" s="88"/>
      <c r="D21" s="89"/>
    </row>
    <row r="22" spans="2:4" ht="24" customHeight="1">
      <c r="B22" s="88"/>
      <c r="C22" s="88"/>
      <c r="D22" s="89"/>
    </row>
    <row r="23" spans="2:4" ht="24" customHeight="1">
      <c r="B23" s="88"/>
      <c r="C23" s="88"/>
      <c r="D23" s="89"/>
    </row>
    <row r="24" spans="2:4" ht="24" customHeight="1">
      <c r="B24" s="88"/>
      <c r="C24" s="88"/>
      <c r="D24" s="89"/>
    </row>
    <row r="25" spans="2:4" ht="24" customHeight="1">
      <c r="B25" s="88"/>
      <c r="C25" s="88"/>
      <c r="D25" s="89"/>
    </row>
    <row r="26" spans="2:4" ht="24" customHeight="1">
      <c r="B26" s="88"/>
      <c r="C26" s="88"/>
      <c r="D26" s="89"/>
    </row>
    <row r="27" spans="2:4" ht="24" customHeight="1">
      <c r="B27" s="88"/>
      <c r="C27" s="88"/>
      <c r="D27" s="89"/>
    </row>
    <row r="28" spans="2:4" ht="24" customHeight="1">
      <c r="B28" s="88"/>
      <c r="C28" s="88"/>
      <c r="D28" s="89"/>
    </row>
    <row r="29" spans="2:4" ht="24" customHeight="1">
      <c r="B29" s="88"/>
      <c r="C29" s="88"/>
      <c r="D29" s="89"/>
    </row>
    <row r="30" spans="2:4" ht="24" customHeight="1">
      <c r="B30" s="88"/>
      <c r="C30" s="88"/>
      <c r="D30" s="89"/>
    </row>
    <row r="31" spans="2:4" ht="24" customHeight="1">
      <c r="B31" s="88"/>
      <c r="C31" s="88"/>
      <c r="D31" s="89"/>
    </row>
    <row r="32" spans="2:4" ht="24" customHeight="1">
      <c r="B32" s="88"/>
      <c r="C32" s="88"/>
      <c r="D32" s="89"/>
    </row>
    <row r="33" spans="2:4" ht="24" customHeight="1">
      <c r="B33" s="88"/>
      <c r="C33" s="88"/>
      <c r="D33" s="89"/>
    </row>
    <row r="34" spans="2:4" ht="24" customHeight="1">
      <c r="B34" s="88"/>
      <c r="C34" s="88"/>
      <c r="D34" s="89"/>
    </row>
    <row r="35" spans="2:4" ht="24" customHeight="1">
      <c r="B35" s="88"/>
      <c r="C35" s="88"/>
      <c r="D35" s="89"/>
    </row>
    <row r="36" spans="2:4" ht="24" customHeight="1">
      <c r="B36" s="88"/>
      <c r="C36" s="88"/>
      <c r="D36" s="89"/>
    </row>
    <row r="37" spans="2:4" ht="24" customHeight="1">
      <c r="B37" s="88"/>
      <c r="C37" s="88"/>
      <c r="D37" s="89"/>
    </row>
    <row r="38" spans="2:4" ht="24" customHeight="1">
      <c r="B38" s="88"/>
      <c r="C38" s="88"/>
      <c r="D38" s="89"/>
    </row>
    <row r="39" spans="2:3" ht="24" customHeight="1">
      <c r="B39" s="75"/>
      <c r="C39" s="75"/>
    </row>
  </sheetData>
  <sheetProtection password="FA9C" sheet="1" objects="1" scenarios="1" formatColumns="0" formatRows="0"/>
  <hyperlinks>
    <hyperlink ref="D3" location="'ТС цены'!A1" tooltip="Нажмите для перехода на лист" display="Перейти на лист"/>
    <hyperlink ref="D5" location="'ТС характеристики'!A1" tooltip="Нажмите для перехода на лист" display="Перейти на лист"/>
    <hyperlink ref="D6" location="'ТС инвестиции'!A1" tooltip="Нажмите для перехода на лист" display="Перейти на лист"/>
    <hyperlink ref="D7" location="'ТС доступ'!A1" tooltip="Нажмите для перехода на лист" display="Перейти на лист"/>
    <hyperlink ref="D8" location="'ТС показатели'!A1" tooltip="Нажмите для перехода на лист" display="Перейти на лист"/>
    <hyperlink ref="D4" location="'ТС цены (2)'!A1" tooltip="Нажмите для перехода на лист" display="Перейти на лист"/>
    <hyperlink ref="D9" location="'Ссылки на публикации'!A1" tooltip="Нажмите для перехода на лист" display="Перейти на лист"/>
  </hyperlinks>
  <printOptions/>
  <pageMargins left="0.75" right="0.75" top="1" bottom="1" header="0.5" footer="0.5"/>
  <pageSetup fitToHeight="1" fitToWidth="1"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A8:AH32"/>
  <sheetViews>
    <sheetView zoomScalePageLayoutView="0" workbookViewId="0" topLeftCell="H7">
      <selection activeCell="O17" sqref="O17:V17"/>
    </sheetView>
  </sheetViews>
  <sheetFormatPr defaultColWidth="9.125" defaultRowHeight="12.75"/>
  <cols>
    <col min="1" max="2" width="0" style="88" hidden="1" customWidth="1"/>
    <col min="3" max="3" width="2.625" style="88" customWidth="1"/>
    <col min="4" max="4" width="24.125" style="88" customWidth="1"/>
    <col min="5" max="5" width="6.875" style="88" customWidth="1"/>
    <col min="6" max="6" width="50.625" style="88" customWidth="1"/>
    <col min="7" max="7" width="22.125" style="88" customWidth="1"/>
    <col min="8" max="8" width="20.625" style="88" customWidth="1"/>
    <col min="9" max="9" width="21.625" style="88" customWidth="1"/>
    <col min="10" max="11" width="25.125" style="88" hidden="1" customWidth="1"/>
    <col min="12" max="12" width="19.875" style="88" customWidth="1"/>
    <col min="13" max="14" width="24.375" style="88" hidden="1" customWidth="1"/>
    <col min="15" max="15" width="19.50390625" style="88" customWidth="1"/>
    <col min="16" max="16" width="23.375" style="88" hidden="1" customWidth="1"/>
    <col min="17" max="17" width="23.625" style="88" hidden="1" customWidth="1"/>
    <col min="18" max="18" width="12.50390625" style="88" customWidth="1"/>
    <col min="19" max="19" width="20.50390625" style="88" customWidth="1"/>
    <col min="20" max="20" width="18.875" style="88" customWidth="1"/>
    <col min="21" max="21" width="30.00390625" style="88" customWidth="1"/>
    <col min="22" max="22" width="18.50390625" style="88" customWidth="1"/>
    <col min="23" max="23" width="3.125" style="88" customWidth="1"/>
    <col min="24" max="16384" width="9.125" style="88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23" ht="11.25">
      <c r="D8" s="90"/>
      <c r="E8" s="91"/>
      <c r="F8" s="91"/>
      <c r="G8" s="91"/>
      <c r="H8" s="91"/>
      <c r="I8" s="91"/>
      <c r="J8" s="91"/>
      <c r="K8" s="91"/>
      <c r="L8" s="91"/>
      <c r="M8" s="91"/>
      <c r="N8" s="92"/>
      <c r="O8" s="91"/>
      <c r="P8" s="91"/>
      <c r="Q8" s="91"/>
      <c r="R8" s="91"/>
      <c r="S8" s="91"/>
      <c r="T8" s="91"/>
      <c r="U8" s="91"/>
      <c r="V8" s="91"/>
      <c r="W8" s="92"/>
    </row>
    <row r="9" spans="4:34" ht="12.75" customHeight="1">
      <c r="D9" s="93"/>
      <c r="E9" s="94"/>
      <c r="F9" s="202" t="s">
        <v>1384</v>
      </c>
      <c r="G9" s="202"/>
      <c r="H9" s="202"/>
      <c r="I9" s="202"/>
      <c r="J9" s="202"/>
      <c r="K9" s="276"/>
      <c r="L9" s="276"/>
      <c r="M9" s="94"/>
      <c r="N9" s="95"/>
      <c r="O9" s="94"/>
      <c r="P9" s="94"/>
      <c r="Q9" s="94"/>
      <c r="R9" s="94"/>
      <c r="S9" s="94"/>
      <c r="T9" s="94"/>
      <c r="U9" s="94"/>
      <c r="V9" s="94"/>
      <c r="W9" s="273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</row>
    <row r="10" spans="3:30" ht="30.75" customHeight="1">
      <c r="C10" s="98"/>
      <c r="D10" s="99"/>
      <c r="E10" s="422" t="s">
        <v>1428</v>
      </c>
      <c r="F10" s="423"/>
      <c r="G10" s="423"/>
      <c r="H10" s="423"/>
      <c r="I10" s="423"/>
      <c r="J10" s="423"/>
      <c r="K10" s="423"/>
      <c r="L10" s="423"/>
      <c r="M10" s="423"/>
      <c r="N10" s="423"/>
      <c r="O10" s="423"/>
      <c r="P10" s="423"/>
      <c r="Q10" s="423"/>
      <c r="R10" s="423"/>
      <c r="S10" s="423"/>
      <c r="T10" s="423"/>
      <c r="U10" s="423"/>
      <c r="V10" s="424"/>
      <c r="W10" s="274"/>
      <c r="X10" s="102"/>
      <c r="Y10" s="102"/>
      <c r="Z10" s="102"/>
      <c r="AA10" s="102"/>
      <c r="AB10" s="102"/>
      <c r="AC10" s="102"/>
      <c r="AD10" s="102"/>
    </row>
    <row r="11" spans="3:30" ht="12.75" customHeight="1" thickBot="1">
      <c r="C11" s="98"/>
      <c r="D11" s="99"/>
      <c r="E11" s="94"/>
      <c r="F11" s="94"/>
      <c r="G11" s="94"/>
      <c r="H11" s="94"/>
      <c r="I11" s="94"/>
      <c r="J11" s="94"/>
      <c r="K11" s="94"/>
      <c r="L11" s="94"/>
      <c r="M11" s="275"/>
      <c r="N11" s="95"/>
      <c r="O11" s="94"/>
      <c r="P11" s="94"/>
      <c r="Q11" s="94"/>
      <c r="R11" s="94"/>
      <c r="S11" s="94"/>
      <c r="T11" s="94"/>
      <c r="U11" s="94"/>
      <c r="V11" s="94"/>
      <c r="W11" s="274"/>
      <c r="X11" s="102"/>
      <c r="Y11" s="102"/>
      <c r="Z11" s="102"/>
      <c r="AA11" s="102"/>
      <c r="AB11" s="102"/>
      <c r="AC11" s="102"/>
      <c r="AD11" s="102"/>
    </row>
    <row r="12" spans="1:31" ht="22.5">
      <c r="A12" s="284"/>
      <c r="B12" s="284"/>
      <c r="C12" s="284"/>
      <c r="D12" s="285"/>
      <c r="E12" s="427" t="s">
        <v>646</v>
      </c>
      <c r="F12" s="404" t="s">
        <v>727</v>
      </c>
      <c r="G12" s="405"/>
      <c r="H12" s="277" t="s">
        <v>1528</v>
      </c>
      <c r="I12" s="430" t="s">
        <v>1529</v>
      </c>
      <c r="J12" s="430"/>
      <c r="K12" s="430"/>
      <c r="L12" s="430" t="s">
        <v>1530</v>
      </c>
      <c r="M12" s="430"/>
      <c r="N12" s="430"/>
      <c r="O12" s="410" t="s">
        <v>1531</v>
      </c>
      <c r="P12" s="411"/>
      <c r="Q12" s="412"/>
      <c r="R12" s="416" t="s">
        <v>850</v>
      </c>
      <c r="S12" s="416" t="s">
        <v>851</v>
      </c>
      <c r="T12" s="416" t="s">
        <v>824</v>
      </c>
      <c r="U12" s="416" t="s">
        <v>825</v>
      </c>
      <c r="V12" s="419" t="s">
        <v>1421</v>
      </c>
      <c r="W12" s="95"/>
      <c r="X12" s="102"/>
      <c r="Y12" s="102"/>
      <c r="Z12" s="102"/>
      <c r="AA12" s="102"/>
      <c r="AB12" s="102"/>
      <c r="AC12" s="102"/>
      <c r="AD12" s="102"/>
      <c r="AE12" s="102"/>
    </row>
    <row r="13" spans="1:31" ht="12.75" customHeight="1">
      <c r="A13" s="284"/>
      <c r="B13" s="284"/>
      <c r="C13" s="284"/>
      <c r="D13" s="285"/>
      <c r="E13" s="428"/>
      <c r="F13" s="406"/>
      <c r="G13" s="407"/>
      <c r="H13" s="413" t="s">
        <v>1532</v>
      </c>
      <c r="I13" s="413" t="s">
        <v>1533</v>
      </c>
      <c r="J13" s="413" t="s">
        <v>1534</v>
      </c>
      <c r="K13" s="413"/>
      <c r="L13" s="413" t="s">
        <v>1533</v>
      </c>
      <c r="M13" s="413" t="s">
        <v>1534</v>
      </c>
      <c r="N13" s="413"/>
      <c r="O13" s="413" t="s">
        <v>1533</v>
      </c>
      <c r="P13" s="413" t="s">
        <v>1534</v>
      </c>
      <c r="Q13" s="415"/>
      <c r="R13" s="417"/>
      <c r="S13" s="417"/>
      <c r="T13" s="417"/>
      <c r="U13" s="417"/>
      <c r="V13" s="420"/>
      <c r="W13" s="95"/>
      <c r="X13" s="102"/>
      <c r="Y13" s="102"/>
      <c r="Z13" s="102"/>
      <c r="AA13" s="102"/>
      <c r="AB13" s="102"/>
      <c r="AC13" s="102"/>
      <c r="AD13" s="102"/>
      <c r="AE13" s="102"/>
    </row>
    <row r="14" spans="1:31" ht="34.5" thickBot="1">
      <c r="A14" s="284"/>
      <c r="B14" s="284"/>
      <c r="C14" s="284"/>
      <c r="D14" s="285"/>
      <c r="E14" s="429"/>
      <c r="F14" s="406"/>
      <c r="G14" s="407"/>
      <c r="H14" s="414"/>
      <c r="I14" s="414"/>
      <c r="J14" s="301" t="s">
        <v>1535</v>
      </c>
      <c r="K14" s="301" t="s">
        <v>1536</v>
      </c>
      <c r="L14" s="414"/>
      <c r="M14" s="301" t="s">
        <v>1535</v>
      </c>
      <c r="N14" s="301" t="s">
        <v>1536</v>
      </c>
      <c r="O14" s="414"/>
      <c r="P14" s="302" t="s">
        <v>1535</v>
      </c>
      <c r="Q14" s="303" t="s">
        <v>1536</v>
      </c>
      <c r="R14" s="418"/>
      <c r="S14" s="418"/>
      <c r="T14" s="418"/>
      <c r="U14" s="418"/>
      <c r="V14" s="421"/>
      <c r="W14" s="95"/>
      <c r="X14" s="102"/>
      <c r="Y14" s="102"/>
      <c r="Z14" s="102"/>
      <c r="AA14" s="102"/>
      <c r="AB14" s="102"/>
      <c r="AC14" s="102"/>
      <c r="AD14" s="102"/>
      <c r="AE14" s="102"/>
    </row>
    <row r="15" spans="1:31" ht="12.75" customHeight="1" thickBot="1">
      <c r="A15" s="284"/>
      <c r="B15" s="284"/>
      <c r="C15" s="284"/>
      <c r="D15" s="285"/>
      <c r="E15" s="313">
        <v>1</v>
      </c>
      <c r="F15" s="425">
        <v>2</v>
      </c>
      <c r="G15" s="426"/>
      <c r="H15" s="314">
        <v>3</v>
      </c>
      <c r="I15" s="314">
        <v>4</v>
      </c>
      <c r="J15" s="314">
        <v>5</v>
      </c>
      <c r="K15" s="314">
        <v>6</v>
      </c>
      <c r="L15" s="314">
        <v>7</v>
      </c>
      <c r="M15" s="314">
        <v>8</v>
      </c>
      <c r="N15" s="314">
        <v>9</v>
      </c>
      <c r="O15" s="314">
        <v>10</v>
      </c>
      <c r="P15" s="314">
        <v>11</v>
      </c>
      <c r="Q15" s="314">
        <v>12</v>
      </c>
      <c r="R15" s="314">
        <v>13</v>
      </c>
      <c r="S15" s="314">
        <v>14</v>
      </c>
      <c r="T15" s="314">
        <v>15</v>
      </c>
      <c r="U15" s="314">
        <v>16</v>
      </c>
      <c r="V15" s="315">
        <v>17</v>
      </c>
      <c r="W15" s="95"/>
      <c r="X15" s="102"/>
      <c r="Y15" s="102"/>
      <c r="Z15" s="102"/>
      <c r="AA15" s="102"/>
      <c r="AB15" s="102"/>
      <c r="AC15" s="102"/>
      <c r="AD15" s="102"/>
      <c r="AE15" s="102"/>
    </row>
    <row r="16" spans="1:31" ht="12.75" customHeight="1">
      <c r="A16" s="284"/>
      <c r="B16" s="284"/>
      <c r="C16" s="284"/>
      <c r="D16" s="285"/>
      <c r="E16" s="304">
        <v>1</v>
      </c>
      <c r="F16" s="305" t="s">
        <v>1522</v>
      </c>
      <c r="G16" s="306"/>
      <c r="H16" s="307"/>
      <c r="I16" s="307"/>
      <c r="J16" s="307"/>
      <c r="K16" s="307"/>
      <c r="L16" s="307"/>
      <c r="M16" s="307"/>
      <c r="N16" s="307"/>
      <c r="O16" s="307"/>
      <c r="P16" s="307"/>
      <c r="Q16" s="308"/>
      <c r="R16" s="309"/>
      <c r="S16" s="309"/>
      <c r="T16" s="310"/>
      <c r="U16" s="311"/>
      <c r="V16" s="312"/>
      <c r="W16" s="95"/>
      <c r="X16" s="102"/>
      <c r="Y16" s="102"/>
      <c r="Z16" s="102"/>
      <c r="AA16" s="102"/>
      <c r="AB16" s="102"/>
      <c r="AC16" s="102"/>
      <c r="AD16" s="102"/>
      <c r="AE16" s="102"/>
    </row>
    <row r="17" spans="1:31" ht="11.25">
      <c r="A17" s="284"/>
      <c r="B17" s="284"/>
      <c r="C17" s="284"/>
      <c r="D17" s="285"/>
      <c r="E17" s="286" t="s">
        <v>1537</v>
      </c>
      <c r="F17" s="409" t="s">
        <v>1523</v>
      </c>
      <c r="G17" s="281" t="s">
        <v>1524</v>
      </c>
      <c r="H17" s="278"/>
      <c r="I17" s="278"/>
      <c r="J17" s="278"/>
      <c r="K17" s="278"/>
      <c r="L17" s="278"/>
      <c r="M17" s="278"/>
      <c r="N17" s="278"/>
      <c r="O17" s="278"/>
      <c r="P17" s="278"/>
      <c r="Q17" s="279"/>
      <c r="R17" s="199"/>
      <c r="S17" s="199"/>
      <c r="T17" s="200"/>
      <c r="U17" s="201"/>
      <c r="V17" s="198"/>
      <c r="W17" s="95"/>
      <c r="X17" s="102"/>
      <c r="Y17" s="102"/>
      <c r="Z17" s="102"/>
      <c r="AA17" s="102"/>
      <c r="AB17" s="102"/>
      <c r="AC17" s="102"/>
      <c r="AD17" s="102"/>
      <c r="AE17" s="102"/>
    </row>
    <row r="18" spans="1:31" ht="12.75" customHeight="1">
      <c r="A18" s="284"/>
      <c r="B18" s="284"/>
      <c r="C18" s="284"/>
      <c r="D18" s="285"/>
      <c r="E18" s="286" t="s">
        <v>1538</v>
      </c>
      <c r="F18" s="409"/>
      <c r="G18" s="281" t="s">
        <v>1525</v>
      </c>
      <c r="H18" s="278"/>
      <c r="I18" s="278"/>
      <c r="J18" s="278"/>
      <c r="K18" s="278"/>
      <c r="L18" s="278"/>
      <c r="M18" s="278"/>
      <c r="N18" s="278"/>
      <c r="O18" s="278"/>
      <c r="P18" s="278"/>
      <c r="Q18" s="279"/>
      <c r="R18" s="199"/>
      <c r="S18" s="199"/>
      <c r="T18" s="200"/>
      <c r="U18" s="201"/>
      <c r="V18" s="198"/>
      <c r="W18" s="95"/>
      <c r="X18" s="102"/>
      <c r="Y18" s="102"/>
      <c r="Z18" s="102"/>
      <c r="AA18" s="102"/>
      <c r="AB18" s="102"/>
      <c r="AC18" s="102"/>
      <c r="AD18" s="102"/>
      <c r="AE18" s="102"/>
    </row>
    <row r="19" spans="1:31" ht="12.75" customHeight="1">
      <c r="A19" s="284"/>
      <c r="B19" s="284"/>
      <c r="C19" s="284"/>
      <c r="D19" s="285"/>
      <c r="E19" s="286" t="s">
        <v>709</v>
      </c>
      <c r="F19" s="409" t="s">
        <v>1526</v>
      </c>
      <c r="G19" s="281" t="s">
        <v>1524</v>
      </c>
      <c r="H19" s="278"/>
      <c r="I19" s="278"/>
      <c r="J19" s="278"/>
      <c r="K19" s="278"/>
      <c r="L19" s="278"/>
      <c r="M19" s="278"/>
      <c r="N19" s="278"/>
      <c r="O19" s="278"/>
      <c r="P19" s="278"/>
      <c r="Q19" s="279"/>
      <c r="R19" s="199"/>
      <c r="S19" s="199"/>
      <c r="T19" s="200"/>
      <c r="U19" s="201"/>
      <c r="V19" s="198"/>
      <c r="W19" s="95"/>
      <c r="X19" s="102"/>
      <c r="Y19" s="102"/>
      <c r="Z19" s="102"/>
      <c r="AA19" s="102"/>
      <c r="AB19" s="102"/>
      <c r="AC19" s="102"/>
      <c r="AD19" s="102"/>
      <c r="AE19" s="102"/>
    </row>
    <row r="20" spans="1:31" ht="12.75" customHeight="1">
      <c r="A20" s="284"/>
      <c r="B20" s="284"/>
      <c r="C20" s="284"/>
      <c r="D20" s="285"/>
      <c r="E20" s="286" t="s">
        <v>710</v>
      </c>
      <c r="F20" s="409"/>
      <c r="G20" s="281" t="s">
        <v>1525</v>
      </c>
      <c r="H20" s="278"/>
      <c r="I20" s="278"/>
      <c r="J20" s="278"/>
      <c r="K20" s="278"/>
      <c r="L20" s="278"/>
      <c r="M20" s="278"/>
      <c r="N20" s="278"/>
      <c r="O20" s="278"/>
      <c r="P20" s="278"/>
      <c r="Q20" s="279"/>
      <c r="R20" s="199"/>
      <c r="S20" s="199"/>
      <c r="T20" s="200"/>
      <c r="U20" s="201"/>
      <c r="V20" s="198"/>
      <c r="W20" s="95"/>
      <c r="X20" s="102"/>
      <c r="Y20" s="102"/>
      <c r="Z20" s="102"/>
      <c r="AA20" s="102"/>
      <c r="AB20" s="102"/>
      <c r="AC20" s="102"/>
      <c r="AD20" s="102"/>
      <c r="AE20" s="102"/>
    </row>
    <row r="21" spans="1:31" ht="12.75" customHeight="1">
      <c r="A21" s="284"/>
      <c r="B21" s="284"/>
      <c r="C21" s="284"/>
      <c r="D21" s="285"/>
      <c r="E21" s="286" t="s">
        <v>1539</v>
      </c>
      <c r="F21" s="408" t="s">
        <v>1547</v>
      </c>
      <c r="G21" s="281" t="s">
        <v>1524</v>
      </c>
      <c r="H21" s="278"/>
      <c r="I21" s="278"/>
      <c r="J21" s="278"/>
      <c r="K21" s="278"/>
      <c r="L21" s="278"/>
      <c r="M21" s="278"/>
      <c r="N21" s="278"/>
      <c r="O21" s="278"/>
      <c r="P21" s="278"/>
      <c r="Q21" s="279"/>
      <c r="R21" s="199"/>
      <c r="S21" s="199"/>
      <c r="T21" s="200"/>
      <c r="U21" s="201"/>
      <c r="V21" s="198"/>
      <c r="W21" s="95"/>
      <c r="X21" s="102"/>
      <c r="Y21" s="102"/>
      <c r="Z21" s="102"/>
      <c r="AA21" s="102"/>
      <c r="AB21" s="102"/>
      <c r="AC21" s="102"/>
      <c r="AD21" s="102"/>
      <c r="AE21" s="102"/>
    </row>
    <row r="22" spans="1:31" ht="12.75" customHeight="1">
      <c r="A22" s="284"/>
      <c r="B22" s="284"/>
      <c r="C22" s="284"/>
      <c r="D22" s="285"/>
      <c r="E22" s="286" t="s">
        <v>1540</v>
      </c>
      <c r="F22" s="408"/>
      <c r="G22" s="281" t="s">
        <v>1525</v>
      </c>
      <c r="H22" s="278"/>
      <c r="I22" s="278"/>
      <c r="J22" s="278"/>
      <c r="K22" s="278"/>
      <c r="L22" s="278"/>
      <c r="M22" s="278"/>
      <c r="N22" s="278"/>
      <c r="O22" s="278"/>
      <c r="P22" s="278"/>
      <c r="Q22" s="279"/>
      <c r="R22" s="199"/>
      <c r="S22" s="199"/>
      <c r="T22" s="200"/>
      <c r="U22" s="201"/>
      <c r="V22" s="198"/>
      <c r="W22" s="95"/>
      <c r="X22" s="102"/>
      <c r="Y22" s="102"/>
      <c r="Z22" s="102"/>
      <c r="AA22" s="102"/>
      <c r="AB22" s="102"/>
      <c r="AC22" s="102"/>
      <c r="AD22" s="102"/>
      <c r="AE22" s="102"/>
    </row>
    <row r="23" spans="1:31" ht="12.75" customHeight="1">
      <c r="A23" s="284"/>
      <c r="B23" s="284"/>
      <c r="C23" s="284"/>
      <c r="D23" s="285"/>
      <c r="E23" s="286" t="s">
        <v>1541</v>
      </c>
      <c r="F23" s="408" t="s">
        <v>1548</v>
      </c>
      <c r="G23" s="281" t="s">
        <v>1524</v>
      </c>
      <c r="H23" s="278"/>
      <c r="I23" s="278"/>
      <c r="J23" s="278"/>
      <c r="K23" s="278"/>
      <c r="L23" s="278"/>
      <c r="M23" s="278"/>
      <c r="N23" s="278"/>
      <c r="O23" s="278"/>
      <c r="P23" s="278"/>
      <c r="Q23" s="279"/>
      <c r="R23" s="199"/>
      <c r="S23" s="199"/>
      <c r="T23" s="200"/>
      <c r="U23" s="201"/>
      <c r="V23" s="198"/>
      <c r="W23" s="95"/>
      <c r="X23" s="102"/>
      <c r="Y23" s="102"/>
      <c r="Z23" s="102"/>
      <c r="AA23" s="102"/>
      <c r="AB23" s="102"/>
      <c r="AC23" s="102"/>
      <c r="AD23" s="102"/>
      <c r="AE23" s="102"/>
    </row>
    <row r="24" spans="1:31" ht="12.75" customHeight="1">
      <c r="A24" s="284"/>
      <c r="B24" s="284"/>
      <c r="C24" s="284"/>
      <c r="D24" s="285"/>
      <c r="E24" s="286" t="s">
        <v>1542</v>
      </c>
      <c r="F24" s="408"/>
      <c r="G24" s="281" t="s">
        <v>1525</v>
      </c>
      <c r="H24" s="278"/>
      <c r="I24" s="278"/>
      <c r="J24" s="278"/>
      <c r="K24" s="278"/>
      <c r="L24" s="278"/>
      <c r="M24" s="278"/>
      <c r="N24" s="278"/>
      <c r="O24" s="278"/>
      <c r="P24" s="278"/>
      <c r="Q24" s="279"/>
      <c r="R24" s="199"/>
      <c r="S24" s="199"/>
      <c r="T24" s="200"/>
      <c r="U24" s="201"/>
      <c r="V24" s="198"/>
      <c r="W24" s="95"/>
      <c r="X24" s="102"/>
      <c r="Y24" s="102"/>
      <c r="Z24" s="102"/>
      <c r="AA24" s="102"/>
      <c r="AB24" s="102"/>
      <c r="AC24" s="102"/>
      <c r="AD24" s="102"/>
      <c r="AE24" s="102"/>
    </row>
    <row r="25" spans="1:31" ht="12.75" customHeight="1">
      <c r="A25" s="284"/>
      <c r="B25" s="284"/>
      <c r="C25" s="284"/>
      <c r="D25" s="285"/>
      <c r="E25" s="286" t="s">
        <v>1543</v>
      </c>
      <c r="F25" s="408" t="s">
        <v>1549</v>
      </c>
      <c r="G25" s="281" t="s">
        <v>1524</v>
      </c>
      <c r="H25" s="278"/>
      <c r="I25" s="278"/>
      <c r="J25" s="278"/>
      <c r="K25" s="278"/>
      <c r="L25" s="278"/>
      <c r="M25" s="278"/>
      <c r="N25" s="278"/>
      <c r="O25" s="278"/>
      <c r="P25" s="278"/>
      <c r="Q25" s="279"/>
      <c r="R25" s="199"/>
      <c r="S25" s="199"/>
      <c r="T25" s="200"/>
      <c r="U25" s="201"/>
      <c r="V25" s="198"/>
      <c r="W25" s="95"/>
      <c r="X25" s="102"/>
      <c r="Y25" s="102"/>
      <c r="Z25" s="102"/>
      <c r="AA25" s="102"/>
      <c r="AB25" s="102"/>
      <c r="AC25" s="102"/>
      <c r="AD25" s="102"/>
      <c r="AE25" s="102"/>
    </row>
    <row r="26" spans="1:31" ht="12.75" customHeight="1">
      <c r="A26" s="284"/>
      <c r="B26" s="284"/>
      <c r="C26" s="284"/>
      <c r="D26" s="285"/>
      <c r="E26" s="286" t="s">
        <v>1544</v>
      </c>
      <c r="F26" s="408"/>
      <c r="G26" s="281" t="s">
        <v>1525</v>
      </c>
      <c r="H26" s="278"/>
      <c r="I26" s="278"/>
      <c r="J26" s="278"/>
      <c r="K26" s="278"/>
      <c r="L26" s="278"/>
      <c r="M26" s="278"/>
      <c r="N26" s="278"/>
      <c r="O26" s="278"/>
      <c r="P26" s="278"/>
      <c r="Q26" s="279"/>
      <c r="R26" s="199"/>
      <c r="S26" s="199"/>
      <c r="T26" s="200"/>
      <c r="U26" s="201"/>
      <c r="V26" s="198"/>
      <c r="W26" s="95"/>
      <c r="X26" s="102"/>
      <c r="Y26" s="102"/>
      <c r="Z26" s="102"/>
      <c r="AA26" s="102"/>
      <c r="AB26" s="102"/>
      <c r="AC26" s="102"/>
      <c r="AD26" s="102"/>
      <c r="AE26" s="102"/>
    </row>
    <row r="27" spans="1:31" ht="12.75" customHeight="1">
      <c r="A27" s="284"/>
      <c r="B27" s="284"/>
      <c r="C27" s="284"/>
      <c r="D27" s="285"/>
      <c r="E27" s="286" t="s">
        <v>1335</v>
      </c>
      <c r="F27" s="408" t="s">
        <v>1550</v>
      </c>
      <c r="G27" s="281" t="s">
        <v>1524</v>
      </c>
      <c r="H27" s="278"/>
      <c r="I27" s="278"/>
      <c r="J27" s="278"/>
      <c r="K27" s="278"/>
      <c r="L27" s="278"/>
      <c r="M27" s="278"/>
      <c r="N27" s="278"/>
      <c r="O27" s="278"/>
      <c r="P27" s="278"/>
      <c r="Q27" s="279"/>
      <c r="R27" s="199"/>
      <c r="S27" s="199"/>
      <c r="T27" s="200"/>
      <c r="U27" s="201"/>
      <c r="V27" s="198"/>
      <c r="W27" s="95"/>
      <c r="X27" s="102"/>
      <c r="Y27" s="102"/>
      <c r="Z27" s="102"/>
      <c r="AA27" s="102"/>
      <c r="AB27" s="102"/>
      <c r="AC27" s="102"/>
      <c r="AD27" s="102"/>
      <c r="AE27" s="102"/>
    </row>
    <row r="28" spans="1:31" ht="12.75" customHeight="1">
      <c r="A28" s="284"/>
      <c r="B28" s="284"/>
      <c r="C28" s="284"/>
      <c r="D28" s="285"/>
      <c r="E28" s="286" t="s">
        <v>1336</v>
      </c>
      <c r="F28" s="408"/>
      <c r="G28" s="281" t="s">
        <v>1525</v>
      </c>
      <c r="H28" s="278"/>
      <c r="I28" s="278"/>
      <c r="J28" s="278"/>
      <c r="K28" s="278"/>
      <c r="L28" s="278"/>
      <c r="M28" s="278"/>
      <c r="N28" s="278"/>
      <c r="O28" s="278"/>
      <c r="P28" s="278"/>
      <c r="Q28" s="279"/>
      <c r="R28" s="199"/>
      <c r="S28" s="199"/>
      <c r="T28" s="200"/>
      <c r="U28" s="201"/>
      <c r="V28" s="198"/>
      <c r="W28" s="95"/>
      <c r="X28" s="102"/>
      <c r="Y28" s="102"/>
      <c r="Z28" s="102"/>
      <c r="AA28" s="102"/>
      <c r="AB28" s="102"/>
      <c r="AC28" s="102"/>
      <c r="AD28" s="102"/>
      <c r="AE28" s="102"/>
    </row>
    <row r="29" spans="1:31" ht="12.75" customHeight="1">
      <c r="A29" s="284"/>
      <c r="B29" s="284"/>
      <c r="C29" s="284"/>
      <c r="D29" s="285"/>
      <c r="E29" s="286" t="s">
        <v>1545</v>
      </c>
      <c r="F29" s="409" t="s">
        <v>1527</v>
      </c>
      <c r="G29" s="281" t="s">
        <v>1524</v>
      </c>
      <c r="H29" s="278"/>
      <c r="I29" s="278"/>
      <c r="J29" s="278"/>
      <c r="K29" s="278"/>
      <c r="L29" s="278"/>
      <c r="M29" s="278"/>
      <c r="N29" s="278"/>
      <c r="O29" s="278"/>
      <c r="P29" s="278"/>
      <c r="Q29" s="279"/>
      <c r="R29" s="199"/>
      <c r="S29" s="199"/>
      <c r="T29" s="200"/>
      <c r="U29" s="201"/>
      <c r="V29" s="198"/>
      <c r="W29" s="95"/>
      <c r="X29" s="102"/>
      <c r="Y29" s="102"/>
      <c r="Z29" s="102"/>
      <c r="AA29" s="102"/>
      <c r="AB29" s="102"/>
      <c r="AC29" s="102"/>
      <c r="AD29" s="102"/>
      <c r="AE29" s="102"/>
    </row>
    <row r="30" spans="1:31" ht="12.75" customHeight="1">
      <c r="A30" s="284"/>
      <c r="B30" s="284"/>
      <c r="C30" s="284"/>
      <c r="D30" s="294" t="s">
        <v>1706</v>
      </c>
      <c r="E30" s="286" t="s">
        <v>1546</v>
      </c>
      <c r="F30" s="409"/>
      <c r="G30" s="281" t="s">
        <v>1525</v>
      </c>
      <c r="H30" s="278"/>
      <c r="I30" s="278"/>
      <c r="J30" s="278"/>
      <c r="K30" s="278"/>
      <c r="L30" s="278"/>
      <c r="M30" s="278"/>
      <c r="N30" s="278"/>
      <c r="O30" s="278"/>
      <c r="P30" s="278"/>
      <c r="Q30" s="279"/>
      <c r="R30" s="199"/>
      <c r="S30" s="199"/>
      <c r="T30" s="200"/>
      <c r="U30" s="201"/>
      <c r="V30" s="198"/>
      <c r="W30" s="95"/>
      <c r="X30" s="102"/>
      <c r="Y30" s="102"/>
      <c r="Z30" s="102"/>
      <c r="AA30" s="102"/>
      <c r="AB30" s="102"/>
      <c r="AC30" s="102"/>
      <c r="AD30" s="102"/>
      <c r="AE30" s="102"/>
    </row>
    <row r="31" spans="1:31" ht="12.75" customHeight="1" thickBot="1">
      <c r="A31" s="284"/>
      <c r="B31" s="284"/>
      <c r="C31" s="284"/>
      <c r="D31" s="294" t="s">
        <v>1705</v>
      </c>
      <c r="E31" s="292"/>
      <c r="F31" s="293" t="s">
        <v>1551</v>
      </c>
      <c r="G31" s="282"/>
      <c r="H31" s="282"/>
      <c r="I31" s="282"/>
      <c r="J31" s="282"/>
      <c r="K31" s="282"/>
      <c r="L31" s="282"/>
      <c r="M31" s="282"/>
      <c r="N31" s="282"/>
      <c r="O31" s="282"/>
      <c r="P31" s="282"/>
      <c r="Q31" s="282"/>
      <c r="R31" s="282"/>
      <c r="S31" s="282"/>
      <c r="T31" s="282"/>
      <c r="U31" s="282"/>
      <c r="V31" s="283"/>
      <c r="W31" s="95"/>
      <c r="X31" s="102"/>
      <c r="Y31" s="102"/>
      <c r="Z31" s="102"/>
      <c r="AA31" s="102"/>
      <c r="AB31" s="102"/>
      <c r="AC31" s="102"/>
      <c r="AD31" s="102"/>
      <c r="AE31" s="102"/>
    </row>
    <row r="32" spans="4:32" ht="11.25">
      <c r="D32" s="134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7"/>
      <c r="AF32" s="102"/>
    </row>
  </sheetData>
  <sheetProtection password="FA9C" sheet="1" objects="1" scenarios="1" formatColumns="0" formatRows="0"/>
  <mergeCells count="26">
    <mergeCell ref="U12:U14"/>
    <mergeCell ref="V12:V14"/>
    <mergeCell ref="E10:V10"/>
    <mergeCell ref="F15:G15"/>
    <mergeCell ref="E12:E14"/>
    <mergeCell ref="R12:R14"/>
    <mergeCell ref="S12:S14"/>
    <mergeCell ref="T12:T14"/>
    <mergeCell ref="I12:K12"/>
    <mergeCell ref="L12:N12"/>
    <mergeCell ref="O12:Q12"/>
    <mergeCell ref="H13:H14"/>
    <mergeCell ref="I13:I14"/>
    <mergeCell ref="O13:O14"/>
    <mergeCell ref="P13:Q13"/>
    <mergeCell ref="J13:K13"/>
    <mergeCell ref="L13:L14"/>
    <mergeCell ref="M13:N13"/>
    <mergeCell ref="F12:G14"/>
    <mergeCell ref="F27:F28"/>
    <mergeCell ref="F29:F30"/>
    <mergeCell ref="F17:F18"/>
    <mergeCell ref="F19:F20"/>
    <mergeCell ref="F21:F22"/>
    <mergeCell ref="F23:F24"/>
    <mergeCell ref="F25:F26"/>
  </mergeCells>
  <dataValidations count="2">
    <dataValidation type="decimal" allowBlank="1" showInputMessage="1" showErrorMessage="1" sqref="H18:H30 H16 I16:Q30">
      <formula1>-9999999999999990000000000000</formula1>
      <formula2>9.99999999999999E+28</formula2>
    </dataValidation>
    <dataValidation type="date" allowBlank="1" showInputMessage="1" showErrorMessage="1" sqref="R16:S30">
      <formula1>1</formula1>
      <formula2>73051</formula2>
    </dataValidation>
  </dataValidations>
  <hyperlinks>
    <hyperlink ref="F9" location="'Список листов'!A1" tooltip="К списку листов" display="Список листов"/>
    <hyperlink ref="F31" location="'ТС цены'!A1" display="Добавить вид теплоносителя"/>
  </hyperlinks>
  <printOptions/>
  <pageMargins left="0.75" right="0.75" top="1" bottom="1" header="0.5" footer="0.5"/>
  <pageSetup fitToHeight="1" fitToWidth="1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2">
    <pageSetUpPr fitToPage="1"/>
  </sheetPr>
  <dimension ref="C2:AC23"/>
  <sheetViews>
    <sheetView zoomScalePageLayoutView="0" workbookViewId="0" topLeftCell="C7">
      <selection activeCell="D28" sqref="D28"/>
    </sheetView>
  </sheetViews>
  <sheetFormatPr defaultColWidth="9.125" defaultRowHeight="12.75"/>
  <cols>
    <col min="1" max="2" width="0" style="88" hidden="1" customWidth="1"/>
    <col min="3" max="3" width="2.625" style="88" customWidth="1"/>
    <col min="4" max="4" width="8.50390625" style="88" customWidth="1"/>
    <col min="5" max="5" width="6.875" style="88" customWidth="1"/>
    <col min="6" max="6" width="50.625" style="88" customWidth="1"/>
    <col min="7" max="8" width="15.625" style="88" customWidth="1"/>
    <col min="9" max="10" width="2.625" style="88" customWidth="1"/>
    <col min="11" max="16384" width="9.125" style="88" customWidth="1"/>
  </cols>
  <sheetData>
    <row r="1" ht="11.25" hidden="1"/>
    <row r="2" spans="4:8" ht="12.75" hidden="1">
      <c r="D2" s="270" t="s">
        <v>852</v>
      </c>
      <c r="E2" s="263"/>
      <c r="F2" s="269"/>
      <c r="G2" s="201"/>
      <c r="H2" s="316"/>
    </row>
    <row r="3" ht="11.25" hidden="1"/>
    <row r="4" ht="11.25" hidden="1"/>
    <row r="5" ht="11.25" hidden="1"/>
    <row r="6" ht="11.25" hidden="1"/>
    <row r="8" spans="4:9" ht="11.25">
      <c r="D8" s="90"/>
      <c r="E8" s="91"/>
      <c r="F8" s="91"/>
      <c r="G8" s="91"/>
      <c r="H8" s="91"/>
      <c r="I8" s="92"/>
    </row>
    <row r="9" spans="4:29" ht="12.75" customHeight="1">
      <c r="D9" s="93"/>
      <c r="E9" s="94"/>
      <c r="F9" s="202" t="s">
        <v>1384</v>
      </c>
      <c r="G9" s="202"/>
      <c r="H9" s="202"/>
      <c r="I9" s="95"/>
      <c r="J9" s="96"/>
      <c r="K9" s="96"/>
      <c r="L9" s="96"/>
      <c r="M9" s="96"/>
      <c r="N9" s="96"/>
      <c r="O9" s="96"/>
      <c r="P9" s="96"/>
      <c r="Q9" s="96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</row>
    <row r="10" spans="3:25" ht="30.75" customHeight="1">
      <c r="C10" s="98"/>
      <c r="D10" s="99"/>
      <c r="E10" s="422" t="s">
        <v>1428</v>
      </c>
      <c r="F10" s="423"/>
      <c r="G10" s="423"/>
      <c r="H10" s="424"/>
      <c r="I10" s="100"/>
      <c r="J10" s="101"/>
      <c r="K10" s="101"/>
      <c r="L10" s="101"/>
      <c r="M10" s="101"/>
      <c r="N10" s="101"/>
      <c r="O10" s="101"/>
      <c r="P10" s="101"/>
      <c r="Q10" s="101"/>
      <c r="R10" s="102"/>
      <c r="S10" s="102"/>
      <c r="T10" s="102"/>
      <c r="U10" s="102"/>
      <c r="V10" s="102"/>
      <c r="W10" s="102"/>
      <c r="X10" s="102"/>
      <c r="Y10" s="102"/>
    </row>
    <row r="11" spans="3:25" ht="12.75" customHeight="1" thickBot="1">
      <c r="C11" s="98"/>
      <c r="D11" s="99"/>
      <c r="E11" s="94"/>
      <c r="F11" s="94"/>
      <c r="G11" s="94"/>
      <c r="H11" s="94"/>
      <c r="I11" s="95"/>
      <c r="J11" s="96"/>
      <c r="K11" s="96"/>
      <c r="L11" s="96"/>
      <c r="M11" s="96"/>
      <c r="N11" s="96"/>
      <c r="O11" s="96"/>
      <c r="P11" s="96"/>
      <c r="Q11" s="96"/>
      <c r="R11" s="102"/>
      <c r="S11" s="102"/>
      <c r="T11" s="102"/>
      <c r="U11" s="102"/>
      <c r="V11" s="102"/>
      <c r="W11" s="102"/>
      <c r="X11" s="102"/>
      <c r="Y11" s="102"/>
    </row>
    <row r="12" spans="3:9" ht="30" customHeight="1" thickBot="1">
      <c r="C12" s="109"/>
      <c r="D12" s="203"/>
      <c r="E12" s="317" t="s">
        <v>646</v>
      </c>
      <c r="F12" s="197" t="s">
        <v>727</v>
      </c>
      <c r="G12" s="197" t="s">
        <v>708</v>
      </c>
      <c r="H12" s="214" t="s">
        <v>1429</v>
      </c>
      <c r="I12" s="297"/>
    </row>
    <row r="13" spans="4:9" ht="12" thickBot="1">
      <c r="D13" s="204"/>
      <c r="E13" s="298">
        <v>1</v>
      </c>
      <c r="F13" s="299">
        <v>2</v>
      </c>
      <c r="G13" s="299">
        <v>3</v>
      </c>
      <c r="H13" s="300">
        <v>4</v>
      </c>
      <c r="I13" s="297"/>
    </row>
    <row r="14" spans="4:11" ht="22.5">
      <c r="D14" s="204"/>
      <c r="E14" s="318" t="s">
        <v>1158</v>
      </c>
      <c r="F14" s="295" t="s">
        <v>1431</v>
      </c>
      <c r="G14" s="321" t="s">
        <v>827</v>
      </c>
      <c r="H14" s="333">
        <f>IF(K14=0,0,SUM(H15:H17)/K14)</f>
        <v>0</v>
      </c>
      <c r="I14" s="297"/>
      <c r="K14" s="336">
        <f>SUM(K15:K17)</f>
        <v>0</v>
      </c>
    </row>
    <row r="15" spans="4:11" ht="22.5">
      <c r="D15" s="204"/>
      <c r="E15" s="318" t="s">
        <v>1709</v>
      </c>
      <c r="F15" s="296" t="s">
        <v>828</v>
      </c>
      <c r="G15" s="321" t="s">
        <v>827</v>
      </c>
      <c r="H15" s="334"/>
      <c r="I15" s="297"/>
      <c r="K15" s="336">
        <f>IF(H15="",0,1)</f>
        <v>0</v>
      </c>
    </row>
    <row r="16" spans="4:11" ht="22.5">
      <c r="D16" s="204"/>
      <c r="E16" s="318" t="s">
        <v>1710</v>
      </c>
      <c r="F16" s="296" t="s">
        <v>829</v>
      </c>
      <c r="G16" s="321" t="s">
        <v>827</v>
      </c>
      <c r="H16" s="334"/>
      <c r="I16" s="297"/>
      <c r="K16" s="336">
        <f>IF(H16="",0,1)</f>
        <v>0</v>
      </c>
    </row>
    <row r="17" spans="4:11" ht="22.5">
      <c r="D17" s="204"/>
      <c r="E17" s="318" t="s">
        <v>1711</v>
      </c>
      <c r="F17" s="296" t="s">
        <v>837</v>
      </c>
      <c r="G17" s="321" t="s">
        <v>827</v>
      </c>
      <c r="H17" s="334"/>
      <c r="I17" s="297"/>
      <c r="K17" s="336">
        <f>IF(H17="",0,1)</f>
        <v>0</v>
      </c>
    </row>
    <row r="18" spans="4:9" ht="22.5">
      <c r="D18" s="204"/>
      <c r="E18" s="319" t="s">
        <v>728</v>
      </c>
      <c r="F18" s="295" t="s">
        <v>1712</v>
      </c>
      <c r="G18" s="321" t="s">
        <v>827</v>
      </c>
      <c r="H18" s="334"/>
      <c r="I18" s="297"/>
    </row>
    <row r="19" spans="4:9" ht="22.5">
      <c r="D19" s="204"/>
      <c r="E19" s="319" t="s">
        <v>1424</v>
      </c>
      <c r="F19" s="295" t="s">
        <v>1713</v>
      </c>
      <c r="G19" s="321" t="s">
        <v>827</v>
      </c>
      <c r="H19" s="334"/>
      <c r="I19" s="297"/>
    </row>
    <row r="20" spans="4:9" ht="33.75">
      <c r="D20" s="204"/>
      <c r="E20" s="319" t="s">
        <v>729</v>
      </c>
      <c r="F20" s="295" t="s">
        <v>1714</v>
      </c>
      <c r="G20" s="321" t="s">
        <v>826</v>
      </c>
      <c r="H20" s="334"/>
      <c r="I20" s="297"/>
    </row>
    <row r="21" spans="4:9" ht="22.5">
      <c r="D21" s="204"/>
      <c r="E21" s="319" t="s">
        <v>730</v>
      </c>
      <c r="F21" s="264" t="s">
        <v>838</v>
      </c>
      <c r="G21" s="322" t="s">
        <v>826</v>
      </c>
      <c r="H21" s="334"/>
      <c r="I21" s="297"/>
    </row>
    <row r="22" spans="4:9" ht="23.25" thickBot="1">
      <c r="D22" s="204"/>
      <c r="E22" s="320" t="s">
        <v>731</v>
      </c>
      <c r="F22" s="324" t="s">
        <v>1357</v>
      </c>
      <c r="G22" s="323" t="s">
        <v>827</v>
      </c>
      <c r="H22" s="335"/>
      <c r="I22" s="297"/>
    </row>
    <row r="23" spans="4:9" ht="22.5" customHeight="1">
      <c r="D23" s="205"/>
      <c r="E23" s="206"/>
      <c r="F23" s="206"/>
      <c r="G23" s="206"/>
      <c r="H23" s="206"/>
      <c r="I23" s="207"/>
    </row>
  </sheetData>
  <sheetProtection password="FA9C" sheet="1" objects="1" scenarios="1" formatColumns="0" formatRows="0"/>
  <mergeCells count="1">
    <mergeCell ref="E10:H10"/>
  </mergeCells>
  <dataValidations count="2">
    <dataValidation type="list" allowBlank="1" showInputMessage="1" showErrorMessage="1" sqref="F2">
      <formula1>tar_price2</formula1>
    </dataValidation>
    <dataValidation type="decimal" allowBlank="1" showInputMessage="1" showErrorMessage="1" sqref="H15:H22">
      <formula1>-99999999999999900000000000000</formula1>
      <formula2>9.99999999999999E+28</formula2>
    </dataValidation>
  </dataValidations>
  <hyperlinks>
    <hyperlink ref="F9" location="'Список листов'!A1" tooltip="К списку листов" display="Список листов"/>
    <hyperlink ref="D2" location="'ТС цены (2)'!A1" display="Удалить"/>
  </hyperlink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C8:AB19"/>
  <sheetViews>
    <sheetView zoomScalePageLayoutView="0" workbookViewId="0" topLeftCell="C7">
      <selection activeCell="G18" sqref="G18"/>
    </sheetView>
  </sheetViews>
  <sheetFormatPr defaultColWidth="9.125" defaultRowHeight="12.75"/>
  <cols>
    <col min="1" max="1" width="0" style="88" hidden="1" customWidth="1"/>
    <col min="2" max="2" width="1.875" style="88" hidden="1" customWidth="1"/>
    <col min="3" max="4" width="2.625" style="88" customWidth="1"/>
    <col min="5" max="5" width="6.875" style="88" customWidth="1"/>
    <col min="6" max="6" width="50.625" style="88" customWidth="1"/>
    <col min="7" max="7" width="40.625" style="88" customWidth="1"/>
    <col min="8" max="9" width="2.625" style="88" customWidth="1"/>
    <col min="10" max="16384" width="9.125" style="88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0"/>
      <c r="E8" s="91"/>
      <c r="F8" s="91"/>
      <c r="G8" s="91"/>
      <c r="H8" s="92"/>
    </row>
    <row r="9" spans="4:28" ht="12.75" customHeight="1">
      <c r="D9" s="93"/>
      <c r="E9" s="94"/>
      <c r="F9" s="152" t="s">
        <v>1384</v>
      </c>
      <c r="G9" s="94"/>
      <c r="H9" s="95"/>
      <c r="I9" s="96"/>
      <c r="J9" s="96"/>
      <c r="K9" s="96"/>
      <c r="L9" s="96"/>
      <c r="M9" s="96"/>
      <c r="N9" s="96"/>
      <c r="O9" s="96"/>
      <c r="P9" s="96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</row>
    <row r="10" spans="3:24" ht="36" customHeight="1">
      <c r="C10" s="98"/>
      <c r="D10" s="99"/>
      <c r="E10" s="422" t="s">
        <v>1364</v>
      </c>
      <c r="F10" s="423"/>
      <c r="G10" s="424"/>
      <c r="H10" s="100"/>
      <c r="I10" s="101"/>
      <c r="J10" s="101"/>
      <c r="K10" s="101"/>
      <c r="L10" s="101"/>
      <c r="M10" s="101"/>
      <c r="N10" s="101"/>
      <c r="O10" s="101"/>
      <c r="P10" s="101"/>
      <c r="Q10" s="102"/>
      <c r="R10" s="102"/>
      <c r="S10" s="102"/>
      <c r="T10" s="102"/>
      <c r="U10" s="102"/>
      <c r="V10" s="102"/>
      <c r="W10" s="102"/>
      <c r="X10" s="102"/>
    </row>
    <row r="11" spans="3:24" ht="12.75" customHeight="1" thickBot="1">
      <c r="C11" s="98"/>
      <c r="D11" s="99"/>
      <c r="E11" s="94"/>
      <c r="F11" s="94"/>
      <c r="G11" s="94"/>
      <c r="H11" s="95"/>
      <c r="I11" s="96"/>
      <c r="J11" s="96"/>
      <c r="K11" s="96"/>
      <c r="L11" s="96"/>
      <c r="M11" s="96"/>
      <c r="N11" s="96"/>
      <c r="O11" s="96"/>
      <c r="P11" s="96"/>
      <c r="Q11" s="102"/>
      <c r="R11" s="102"/>
      <c r="S11" s="102"/>
      <c r="T11" s="102"/>
      <c r="U11" s="102"/>
      <c r="V11" s="102"/>
      <c r="W11" s="102"/>
      <c r="X11" s="102"/>
    </row>
    <row r="12" spans="3:24" ht="30" customHeight="1" thickBot="1">
      <c r="C12" s="98"/>
      <c r="D12" s="99"/>
      <c r="E12" s="103" t="s">
        <v>646</v>
      </c>
      <c r="F12" s="104" t="s">
        <v>727</v>
      </c>
      <c r="G12" s="105" t="s">
        <v>1429</v>
      </c>
      <c r="H12" s="95"/>
      <c r="I12" s="96"/>
      <c r="J12" s="96"/>
      <c r="K12" s="96"/>
      <c r="L12" s="96"/>
      <c r="M12" s="96"/>
      <c r="N12" s="96"/>
      <c r="O12" s="96"/>
      <c r="P12" s="96"/>
      <c r="Q12" s="102"/>
      <c r="R12" s="102"/>
      <c r="S12" s="102"/>
      <c r="T12" s="102"/>
      <c r="U12" s="102"/>
      <c r="V12" s="102"/>
      <c r="W12" s="102"/>
      <c r="X12" s="102"/>
    </row>
    <row r="13" spans="3:24" ht="12" customHeight="1" thickBot="1">
      <c r="C13" s="98"/>
      <c r="D13" s="99"/>
      <c r="E13" s="106">
        <v>1</v>
      </c>
      <c r="F13" s="107">
        <f>E13+1</f>
        <v>2</v>
      </c>
      <c r="G13" s="108">
        <f>F13+1</f>
        <v>3</v>
      </c>
      <c r="H13" s="95"/>
      <c r="I13" s="96"/>
      <c r="J13" s="96"/>
      <c r="K13" s="96"/>
      <c r="L13" s="96"/>
      <c r="M13" s="96"/>
      <c r="N13" s="96"/>
      <c r="O13" s="96"/>
      <c r="P13" s="96"/>
      <c r="Q13" s="102"/>
      <c r="R13" s="102"/>
      <c r="S13" s="102"/>
      <c r="T13" s="102"/>
      <c r="U13" s="102"/>
      <c r="V13" s="102"/>
      <c r="W13" s="102"/>
      <c r="X13" s="102"/>
    </row>
    <row r="14" spans="3:8" ht="42" customHeight="1">
      <c r="C14" s="109"/>
      <c r="D14" s="110"/>
      <c r="E14" s="111">
        <v>1</v>
      </c>
      <c r="F14" s="112" t="s">
        <v>1432</v>
      </c>
      <c r="G14" s="256">
        <v>0</v>
      </c>
      <c r="H14" s="113"/>
    </row>
    <row r="15" spans="3:8" ht="42" customHeight="1">
      <c r="C15" s="109"/>
      <c r="D15" s="110"/>
      <c r="E15" s="87">
        <v>2</v>
      </c>
      <c r="F15" s="114" t="s">
        <v>1433</v>
      </c>
      <c r="G15" s="139">
        <v>0</v>
      </c>
      <c r="H15" s="113"/>
    </row>
    <row r="16" spans="3:8" ht="42" customHeight="1">
      <c r="C16" s="109"/>
      <c r="D16" s="110"/>
      <c r="E16" s="169">
        <v>3</v>
      </c>
      <c r="F16" s="124" t="s">
        <v>1434</v>
      </c>
      <c r="G16" s="257">
        <v>0</v>
      </c>
      <c r="H16" s="113"/>
    </row>
    <row r="17" spans="3:8" ht="48" customHeight="1" thickBot="1">
      <c r="C17" s="109"/>
      <c r="D17" s="110"/>
      <c r="E17" s="115">
        <v>4</v>
      </c>
      <c r="F17" s="116" t="s">
        <v>1435</v>
      </c>
      <c r="G17" s="258">
        <v>0</v>
      </c>
      <c r="H17" s="113"/>
    </row>
    <row r="18" spans="3:8" ht="11.25">
      <c r="C18" s="109"/>
      <c r="D18" s="117"/>
      <c r="E18" s="118"/>
      <c r="F18" s="119"/>
      <c r="G18" s="120"/>
      <c r="H18" s="121"/>
    </row>
    <row r="19" spans="3:7" ht="11.25">
      <c r="C19" s="109"/>
      <c r="D19" s="109"/>
      <c r="E19" s="109"/>
      <c r="F19" s="122"/>
      <c r="G19" s="123"/>
    </row>
  </sheetData>
  <sheetProtection password="FA9C" sheet="1" scenarios="1" formatColumns="0" formatRows="0"/>
  <mergeCells count="1">
    <mergeCell ref="E10:G10"/>
  </mergeCells>
  <dataValidations count="1">
    <dataValidation type="decimal" allowBlank="1" showInputMessage="1" showErrorMessage="1" sqref="G14:G17">
      <formula1>0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C7:AF54"/>
  <sheetViews>
    <sheetView zoomScale="75" zoomScaleNormal="75" zoomScalePageLayoutView="0" workbookViewId="0" topLeftCell="C7">
      <selection activeCell="H25" sqref="H25"/>
    </sheetView>
  </sheetViews>
  <sheetFormatPr defaultColWidth="9.125" defaultRowHeight="12.75"/>
  <cols>
    <col min="1" max="2" width="0" style="88" hidden="1" customWidth="1"/>
    <col min="3" max="3" width="2.625" style="88" customWidth="1"/>
    <col min="4" max="4" width="8.50390625" style="88" bestFit="1" customWidth="1"/>
    <col min="5" max="5" width="6.875" style="88" customWidth="1"/>
    <col min="6" max="6" width="70.625" style="88" customWidth="1"/>
    <col min="7" max="7" width="40.625" style="88" customWidth="1"/>
    <col min="8" max="8" width="40.625" style="131" customWidth="1"/>
    <col min="9" max="11" width="40.625" style="88" hidden="1" customWidth="1"/>
    <col min="12" max="12" width="22.625" style="88" customWidth="1"/>
    <col min="13" max="16384" width="9.125" style="88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>
      <c r="H7" s="188"/>
    </row>
    <row r="8" spans="4:12" ht="11.25">
      <c r="D8" s="90"/>
      <c r="E8" s="91"/>
      <c r="F8" s="91"/>
      <c r="G8" s="91"/>
      <c r="H8" s="182"/>
      <c r="I8" s="91"/>
      <c r="J8" s="91"/>
      <c r="K8" s="91"/>
      <c r="L8" s="92"/>
    </row>
    <row r="9" spans="4:32" ht="12.75" customHeight="1">
      <c r="D9" s="93"/>
      <c r="E9" s="94"/>
      <c r="F9" s="215" t="s">
        <v>1384</v>
      </c>
      <c r="G9" s="94"/>
      <c r="H9" s="94"/>
      <c r="I9" s="94"/>
      <c r="J9" s="94"/>
      <c r="K9" s="94"/>
      <c r="L9" s="95"/>
      <c r="M9" s="96"/>
      <c r="N9" s="96"/>
      <c r="O9" s="96"/>
      <c r="P9" s="96"/>
      <c r="Q9" s="96"/>
      <c r="R9" s="96"/>
      <c r="S9" s="96"/>
      <c r="T9" s="96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</row>
    <row r="10" spans="3:28" ht="30.75" customHeight="1">
      <c r="C10" s="98"/>
      <c r="D10" s="99"/>
      <c r="E10" s="422" t="s">
        <v>1427</v>
      </c>
      <c r="F10" s="423"/>
      <c r="G10" s="424"/>
      <c r="H10" s="156"/>
      <c r="I10" s="157"/>
      <c r="J10" s="156"/>
      <c r="K10" s="156"/>
      <c r="L10" s="100"/>
      <c r="M10" s="101"/>
      <c r="N10" s="101"/>
      <c r="O10" s="101"/>
      <c r="P10" s="101"/>
      <c r="Q10" s="101"/>
      <c r="R10" s="101"/>
      <c r="S10" s="101"/>
      <c r="T10" s="101"/>
      <c r="U10" s="102"/>
      <c r="V10" s="102"/>
      <c r="W10" s="102"/>
      <c r="X10" s="102"/>
      <c r="Y10" s="102"/>
      <c r="Z10" s="102"/>
      <c r="AA10" s="102"/>
      <c r="AB10" s="102"/>
    </row>
    <row r="11" spans="3:28" ht="12.75" customHeight="1" thickBot="1">
      <c r="C11" s="98"/>
      <c r="D11" s="99"/>
      <c r="E11" s="94"/>
      <c r="F11" s="94"/>
      <c r="G11" s="155"/>
      <c r="H11" s="247"/>
      <c r="I11" s="157"/>
      <c r="J11" s="247"/>
      <c r="K11" s="247"/>
      <c r="L11" s="95"/>
      <c r="M11" s="96"/>
      <c r="N11" s="96"/>
      <c r="O11" s="96"/>
      <c r="P11" s="96"/>
      <c r="Q11" s="96"/>
      <c r="R11" s="96"/>
      <c r="S11" s="96"/>
      <c r="T11" s="96"/>
      <c r="U11" s="102"/>
      <c r="V11" s="102"/>
      <c r="W11" s="102"/>
      <c r="X11" s="102"/>
      <c r="Y11" s="102"/>
      <c r="Z11" s="102"/>
      <c r="AA11" s="102"/>
      <c r="AB11" s="102"/>
    </row>
    <row r="12" spans="3:28" ht="30" customHeight="1" thickBot="1">
      <c r="C12" s="98"/>
      <c r="D12" s="99"/>
      <c r="E12" s="232" t="s">
        <v>646</v>
      </c>
      <c r="F12" s="233" t="s">
        <v>727</v>
      </c>
      <c r="G12" s="234" t="s">
        <v>1429</v>
      </c>
      <c r="H12" s="235" t="s">
        <v>1334</v>
      </c>
      <c r="I12" s="157"/>
      <c r="J12" s="157"/>
      <c r="K12" s="157"/>
      <c r="L12" s="95"/>
      <c r="M12" s="96"/>
      <c r="N12" s="96"/>
      <c r="O12" s="96"/>
      <c r="P12" s="96"/>
      <c r="Q12" s="96"/>
      <c r="R12" s="96"/>
      <c r="S12" s="96"/>
      <c r="T12" s="96"/>
      <c r="U12" s="102"/>
      <c r="V12" s="102"/>
      <c r="W12" s="102"/>
      <c r="X12" s="102"/>
      <c r="Y12" s="102"/>
      <c r="Z12" s="102"/>
      <c r="AA12" s="102"/>
      <c r="AB12" s="102"/>
    </row>
    <row r="13" spans="3:28" ht="12" customHeight="1" thickBot="1">
      <c r="C13" s="98"/>
      <c r="D13" s="99"/>
      <c r="E13" s="189">
        <v>1</v>
      </c>
      <c r="F13" s="190">
        <f>E13+1</f>
        <v>2</v>
      </c>
      <c r="G13" s="190">
        <f>F13+1</f>
        <v>3</v>
      </c>
      <c r="H13" s="238">
        <f>G13+1</f>
        <v>4</v>
      </c>
      <c r="I13" s="158"/>
      <c r="J13" s="158"/>
      <c r="K13" s="158"/>
      <c r="L13" s="95"/>
      <c r="M13" s="96"/>
      <c r="N13" s="96"/>
      <c r="O13" s="96"/>
      <c r="P13" s="96"/>
      <c r="Q13" s="96"/>
      <c r="R13" s="96"/>
      <c r="S13" s="96"/>
      <c r="T13" s="96"/>
      <c r="U13" s="102"/>
      <c r="V13" s="102"/>
      <c r="W13" s="102"/>
      <c r="X13" s="102"/>
      <c r="Y13" s="102"/>
      <c r="Z13" s="102"/>
      <c r="AA13" s="102"/>
      <c r="AB13" s="102"/>
    </row>
    <row r="14" spans="3:12" ht="29.25" customHeight="1">
      <c r="C14" s="109"/>
      <c r="D14" s="110"/>
      <c r="E14" s="129">
        <v>1</v>
      </c>
      <c r="F14" s="112" t="s">
        <v>1259</v>
      </c>
      <c r="G14" s="236"/>
      <c r="H14" s="237" t="s">
        <v>1359</v>
      </c>
      <c r="I14" s="171"/>
      <c r="J14" s="224" t="s">
        <v>1423</v>
      </c>
      <c r="K14" s="248"/>
      <c r="L14" s="217" t="s">
        <v>1358</v>
      </c>
    </row>
    <row r="15" spans="3:12" ht="29.25" customHeight="1">
      <c r="C15" s="109"/>
      <c r="D15" s="110"/>
      <c r="E15" s="126">
        <v>2</v>
      </c>
      <c r="F15" s="159" t="s">
        <v>1488</v>
      </c>
      <c r="G15" s="170"/>
      <c r="H15" s="208" t="s">
        <v>1359</v>
      </c>
      <c r="I15" s="172"/>
      <c r="J15" s="225" t="s">
        <v>1359</v>
      </c>
      <c r="K15" s="248"/>
      <c r="L15" s="113"/>
    </row>
    <row r="16" spans="3:12" ht="29.25" customHeight="1">
      <c r="C16" s="109"/>
      <c r="D16" s="110"/>
      <c r="E16" s="126">
        <v>3</v>
      </c>
      <c r="F16" s="161" t="s">
        <v>1489</v>
      </c>
      <c r="G16" s="160"/>
      <c r="H16" s="209" t="s">
        <v>1359</v>
      </c>
      <c r="I16" s="172"/>
      <c r="J16" s="225" t="s">
        <v>1359</v>
      </c>
      <c r="K16" s="248"/>
      <c r="L16" s="113"/>
    </row>
    <row r="17" spans="3:12" ht="29.25" customHeight="1">
      <c r="C17" s="109"/>
      <c r="D17" s="110"/>
      <c r="E17" s="126">
        <v>4</v>
      </c>
      <c r="F17" s="161" t="s">
        <v>1490</v>
      </c>
      <c r="G17" s="160"/>
      <c r="H17" s="209" t="s">
        <v>1359</v>
      </c>
      <c r="I17" s="172"/>
      <c r="J17" s="225" t="s">
        <v>1359</v>
      </c>
      <c r="K17" s="248"/>
      <c r="L17" s="113"/>
    </row>
    <row r="18" spans="3:12" ht="29.25" customHeight="1">
      <c r="C18" s="109"/>
      <c r="D18" s="110"/>
      <c r="E18" s="126">
        <v>5</v>
      </c>
      <c r="F18" s="159" t="s">
        <v>1491</v>
      </c>
      <c r="G18" s="162"/>
      <c r="H18" s="210" t="s">
        <v>1359</v>
      </c>
      <c r="I18" s="173"/>
      <c r="J18" s="226" t="s">
        <v>1359</v>
      </c>
      <c r="K18" s="249"/>
      <c r="L18" s="113"/>
    </row>
    <row r="19" spans="3:12" ht="29.25" customHeight="1">
      <c r="C19" s="109"/>
      <c r="D19" s="110"/>
      <c r="E19" s="126" t="s">
        <v>731</v>
      </c>
      <c r="F19" s="159" t="s">
        <v>1492</v>
      </c>
      <c r="G19" s="255"/>
      <c r="H19" s="209" t="s">
        <v>1359</v>
      </c>
      <c r="I19" s="216"/>
      <c r="J19" s="225" t="s">
        <v>1359</v>
      </c>
      <c r="K19" s="248"/>
      <c r="L19" s="113"/>
    </row>
    <row r="20" spans="3:12" ht="29.25" customHeight="1">
      <c r="C20" s="109"/>
      <c r="D20" s="110"/>
      <c r="E20" s="126" t="s">
        <v>732</v>
      </c>
      <c r="F20" s="114" t="s">
        <v>1493</v>
      </c>
      <c r="G20" s="174">
        <f aca="true" t="shared" si="0" ref="G20:G29">SUM(J20:K20)</f>
        <v>0</v>
      </c>
      <c r="H20" s="135"/>
      <c r="I20" s="175"/>
      <c r="J20" s="259">
        <f>SUM(J21:J30)</f>
        <v>0</v>
      </c>
      <c r="K20" s="250"/>
      <c r="L20" s="113"/>
    </row>
    <row r="21" spans="3:12" ht="21" customHeight="1">
      <c r="C21" s="109"/>
      <c r="D21" s="110"/>
      <c r="E21" s="126" t="s">
        <v>1335</v>
      </c>
      <c r="F21" s="163" t="s">
        <v>1494</v>
      </c>
      <c r="G21" s="174">
        <f t="shared" si="0"/>
        <v>0</v>
      </c>
      <c r="H21" s="135"/>
      <c r="I21" s="175"/>
      <c r="J21" s="227"/>
      <c r="K21" s="250"/>
      <c r="L21" s="113"/>
    </row>
    <row r="22" spans="3:12" ht="21" customHeight="1">
      <c r="C22" s="109"/>
      <c r="D22" s="110"/>
      <c r="E22" s="126" t="s">
        <v>1336</v>
      </c>
      <c r="F22" s="163" t="s">
        <v>1495</v>
      </c>
      <c r="G22" s="174">
        <f t="shared" si="0"/>
        <v>0</v>
      </c>
      <c r="H22" s="135"/>
      <c r="I22" s="175"/>
      <c r="J22" s="227"/>
      <c r="K22" s="250"/>
      <c r="L22" s="113"/>
    </row>
    <row r="23" spans="3:12" ht="21" customHeight="1">
      <c r="C23" s="109"/>
      <c r="D23" s="110"/>
      <c r="E23" s="126" t="s">
        <v>1337</v>
      </c>
      <c r="F23" s="163" t="s">
        <v>1496</v>
      </c>
      <c r="G23" s="174">
        <f t="shared" si="0"/>
        <v>0</v>
      </c>
      <c r="H23" s="135"/>
      <c r="I23" s="175"/>
      <c r="J23" s="227"/>
      <c r="K23" s="250"/>
      <c r="L23" s="113"/>
    </row>
    <row r="24" spans="3:12" ht="21" customHeight="1">
      <c r="C24" s="109"/>
      <c r="D24" s="110"/>
      <c r="E24" s="126" t="s">
        <v>1338</v>
      </c>
      <c r="F24" s="163" t="s">
        <v>1497</v>
      </c>
      <c r="G24" s="174">
        <f t="shared" si="0"/>
        <v>0</v>
      </c>
      <c r="H24" s="135"/>
      <c r="I24" s="175"/>
      <c r="J24" s="227"/>
      <c r="K24" s="250"/>
      <c r="L24" s="113"/>
    </row>
    <row r="25" spans="3:12" ht="21" customHeight="1">
      <c r="C25" s="109"/>
      <c r="D25" s="110"/>
      <c r="E25" s="126" t="s">
        <v>1339</v>
      </c>
      <c r="F25" s="163" t="s">
        <v>1498</v>
      </c>
      <c r="G25" s="174">
        <f t="shared" si="0"/>
        <v>0</v>
      </c>
      <c r="H25" s="135"/>
      <c r="I25" s="175"/>
      <c r="J25" s="227"/>
      <c r="K25" s="250"/>
      <c r="L25" s="113"/>
    </row>
    <row r="26" spans="3:12" ht="21" customHeight="1">
      <c r="C26" s="109"/>
      <c r="D26" s="110"/>
      <c r="E26" s="126" t="s">
        <v>1340</v>
      </c>
      <c r="F26" s="163" t="s">
        <v>1499</v>
      </c>
      <c r="G26" s="174">
        <f t="shared" si="0"/>
        <v>0</v>
      </c>
      <c r="H26" s="135"/>
      <c r="I26" s="175"/>
      <c r="J26" s="227"/>
      <c r="K26" s="250"/>
      <c r="L26" s="113"/>
    </row>
    <row r="27" spans="3:12" ht="21" customHeight="1">
      <c r="C27" s="109"/>
      <c r="D27" s="110"/>
      <c r="E27" s="126" t="s">
        <v>1341</v>
      </c>
      <c r="F27" s="163" t="s">
        <v>1500</v>
      </c>
      <c r="G27" s="174">
        <f t="shared" si="0"/>
        <v>0</v>
      </c>
      <c r="H27" s="135"/>
      <c r="I27" s="175"/>
      <c r="J27" s="227"/>
      <c r="K27" s="250"/>
      <c r="L27" s="113"/>
    </row>
    <row r="28" spans="3:15" ht="21" customHeight="1">
      <c r="C28" s="109"/>
      <c r="D28" s="110"/>
      <c r="E28" s="126" t="s">
        <v>1342</v>
      </c>
      <c r="F28" s="163" t="s">
        <v>1501</v>
      </c>
      <c r="G28" s="174">
        <f t="shared" si="0"/>
        <v>0</v>
      </c>
      <c r="H28" s="135"/>
      <c r="I28" s="175"/>
      <c r="J28" s="227"/>
      <c r="K28" s="250"/>
      <c r="L28" s="113"/>
      <c r="M28" s="164"/>
      <c r="N28" s="164"/>
      <c r="O28" s="164"/>
    </row>
    <row r="29" spans="3:15" ht="21" customHeight="1">
      <c r="C29" s="109"/>
      <c r="D29" s="110"/>
      <c r="E29" s="166" t="s">
        <v>1343</v>
      </c>
      <c r="F29" s="176"/>
      <c r="G29" s="177">
        <f t="shared" si="0"/>
        <v>0</v>
      </c>
      <c r="H29" s="135"/>
      <c r="I29" s="175"/>
      <c r="J29" s="227"/>
      <c r="K29" s="250"/>
      <c r="L29" s="113"/>
      <c r="M29" s="164"/>
      <c r="N29" s="123"/>
      <c r="O29" s="123"/>
    </row>
    <row r="30" spans="3:15" ht="15" customHeight="1">
      <c r="C30" s="109"/>
      <c r="D30" s="110"/>
      <c r="E30" s="211"/>
      <c r="F30" s="85" t="s">
        <v>1360</v>
      </c>
      <c r="G30" s="178"/>
      <c r="H30" s="86"/>
      <c r="I30" s="165"/>
      <c r="J30" s="228"/>
      <c r="K30" s="165"/>
      <c r="L30" s="113"/>
      <c r="M30" s="164"/>
      <c r="N30" s="123"/>
      <c r="O30" s="123"/>
    </row>
    <row r="31" spans="3:15" ht="29.25" customHeight="1">
      <c r="C31" s="109"/>
      <c r="D31" s="110"/>
      <c r="E31" s="183" t="s">
        <v>733</v>
      </c>
      <c r="F31" s="223" t="s">
        <v>1502</v>
      </c>
      <c r="G31" s="179">
        <f aca="true" t="shared" si="1" ref="G31:G38">SUM(J31:K31)</f>
        <v>0</v>
      </c>
      <c r="H31" s="135"/>
      <c r="I31" s="175"/>
      <c r="J31" s="227"/>
      <c r="K31" s="250"/>
      <c r="L31" s="113"/>
      <c r="M31" s="164"/>
      <c r="N31" s="164"/>
      <c r="O31" s="164"/>
    </row>
    <row r="32" spans="3:15" ht="29.25" customHeight="1">
      <c r="C32" s="109"/>
      <c r="D32" s="110"/>
      <c r="E32" s="183" t="s">
        <v>734</v>
      </c>
      <c r="F32" s="219" t="s">
        <v>1503</v>
      </c>
      <c r="G32" s="174">
        <f t="shared" si="1"/>
        <v>0</v>
      </c>
      <c r="H32" s="135"/>
      <c r="I32" s="180"/>
      <c r="J32" s="227"/>
      <c r="K32" s="250"/>
      <c r="L32" s="113"/>
      <c r="M32" s="164"/>
      <c r="N32" s="164"/>
      <c r="O32" s="164"/>
    </row>
    <row r="33" spans="3:15" ht="29.25" customHeight="1">
      <c r="C33" s="109"/>
      <c r="D33" s="110"/>
      <c r="E33" s="184" t="s">
        <v>735</v>
      </c>
      <c r="F33" s="219" t="s">
        <v>1504</v>
      </c>
      <c r="G33" s="174">
        <f t="shared" si="1"/>
        <v>0</v>
      </c>
      <c r="H33" s="135"/>
      <c r="I33" s="180"/>
      <c r="J33" s="227"/>
      <c r="K33" s="250"/>
      <c r="L33" s="113"/>
      <c r="M33" s="164"/>
      <c r="N33" s="164"/>
      <c r="O33" s="164"/>
    </row>
    <row r="34" spans="3:15" ht="29.25" customHeight="1">
      <c r="C34" s="109"/>
      <c r="D34" s="110"/>
      <c r="E34" s="183" t="s">
        <v>736</v>
      </c>
      <c r="F34" s="219" t="s">
        <v>1505</v>
      </c>
      <c r="G34" s="174">
        <f t="shared" si="1"/>
        <v>0</v>
      </c>
      <c r="H34" s="135"/>
      <c r="I34" s="180"/>
      <c r="J34" s="227"/>
      <c r="K34" s="250"/>
      <c r="L34" s="113"/>
      <c r="M34" s="164"/>
      <c r="N34" s="164"/>
      <c r="O34" s="164"/>
    </row>
    <row r="35" spans="3:15" ht="29.25" customHeight="1">
      <c r="C35" s="109"/>
      <c r="D35" s="110"/>
      <c r="E35" s="184" t="s">
        <v>738</v>
      </c>
      <c r="F35" s="219" t="s">
        <v>1506</v>
      </c>
      <c r="G35" s="174">
        <f t="shared" si="1"/>
        <v>0</v>
      </c>
      <c r="H35" s="135"/>
      <c r="I35" s="180"/>
      <c r="J35" s="227"/>
      <c r="K35" s="250"/>
      <c r="L35" s="113"/>
      <c r="M35" s="164"/>
      <c r="N35" s="164"/>
      <c r="O35" s="164"/>
    </row>
    <row r="36" spans="3:12" ht="29.25" customHeight="1">
      <c r="C36" s="109"/>
      <c r="D36" s="110"/>
      <c r="E36" s="183" t="s">
        <v>739</v>
      </c>
      <c r="F36" s="219" t="s">
        <v>1507</v>
      </c>
      <c r="G36" s="174">
        <f t="shared" si="1"/>
        <v>0</v>
      </c>
      <c r="H36" s="135"/>
      <c r="I36" s="180"/>
      <c r="J36" s="227"/>
      <c r="K36" s="250"/>
      <c r="L36" s="113"/>
    </row>
    <row r="37" spans="3:12" ht="29.25" customHeight="1">
      <c r="C37" s="109"/>
      <c r="D37" s="110"/>
      <c r="E37" s="184" t="s">
        <v>740</v>
      </c>
      <c r="F37" s="219" t="s">
        <v>1508</v>
      </c>
      <c r="G37" s="174">
        <f t="shared" si="1"/>
        <v>0</v>
      </c>
      <c r="H37" s="135"/>
      <c r="I37" s="180"/>
      <c r="J37" s="227"/>
      <c r="K37" s="250"/>
      <c r="L37" s="113"/>
    </row>
    <row r="38" spans="3:12" ht="29.25" customHeight="1">
      <c r="C38" s="109"/>
      <c r="D38" s="110"/>
      <c r="E38" s="183" t="s">
        <v>741</v>
      </c>
      <c r="F38" s="219" t="s">
        <v>1509</v>
      </c>
      <c r="G38" s="174">
        <f t="shared" si="1"/>
        <v>0</v>
      </c>
      <c r="H38" s="135"/>
      <c r="I38" s="180"/>
      <c r="J38" s="227"/>
      <c r="K38" s="250"/>
      <c r="L38" s="113"/>
    </row>
    <row r="39" spans="3:12" ht="29.25" customHeight="1">
      <c r="C39" s="109"/>
      <c r="D39" s="110"/>
      <c r="E39" s="184" t="s">
        <v>742</v>
      </c>
      <c r="F39" s="220" t="s">
        <v>1344</v>
      </c>
      <c r="G39" s="174">
        <f>G40+G42+G43+G47+G48</f>
        <v>0</v>
      </c>
      <c r="H39" s="135"/>
      <c r="I39" s="180"/>
      <c r="J39" s="229">
        <f>J40+J42+J43+J47+J48</f>
        <v>0</v>
      </c>
      <c r="K39" s="250"/>
      <c r="L39" s="113"/>
    </row>
    <row r="40" spans="3:12" ht="29.25" customHeight="1">
      <c r="C40" s="109"/>
      <c r="D40" s="110"/>
      <c r="E40" s="185" t="s">
        <v>1345</v>
      </c>
      <c r="F40" s="218" t="s">
        <v>1510</v>
      </c>
      <c r="G40" s="174">
        <f>SUM(J40:K40)</f>
        <v>0</v>
      </c>
      <c r="H40" s="135"/>
      <c r="I40" s="180"/>
      <c r="J40" s="227"/>
      <c r="K40" s="250"/>
      <c r="L40" s="113"/>
    </row>
    <row r="41" spans="3:12" ht="29.25" customHeight="1">
      <c r="C41" s="109"/>
      <c r="D41" s="110"/>
      <c r="E41" s="185" t="s">
        <v>1346</v>
      </c>
      <c r="F41" s="218" t="s">
        <v>1511</v>
      </c>
      <c r="G41" s="174">
        <f>SUM(J41:K41)</f>
        <v>0</v>
      </c>
      <c r="H41" s="135"/>
      <c r="I41" s="180"/>
      <c r="J41" s="227"/>
      <c r="K41" s="250"/>
      <c r="L41" s="113"/>
    </row>
    <row r="42" spans="3:12" ht="29.25" customHeight="1">
      <c r="C42" s="109"/>
      <c r="D42" s="110"/>
      <c r="E42" s="185" t="s">
        <v>1347</v>
      </c>
      <c r="F42" s="218" t="s">
        <v>1512</v>
      </c>
      <c r="G42" s="174">
        <f>SUM(J42:K42)</f>
        <v>0</v>
      </c>
      <c r="H42" s="135"/>
      <c r="I42" s="180"/>
      <c r="J42" s="227"/>
      <c r="K42" s="250"/>
      <c r="L42" s="113"/>
    </row>
    <row r="43" spans="3:12" ht="29.25" customHeight="1">
      <c r="C43" s="109"/>
      <c r="D43" s="110"/>
      <c r="E43" s="185" t="s">
        <v>743</v>
      </c>
      <c r="F43" s="220" t="s">
        <v>1513</v>
      </c>
      <c r="G43" s="174">
        <f>SUM(G44:G46)</f>
        <v>0</v>
      </c>
      <c r="H43" s="135"/>
      <c r="I43" s="180"/>
      <c r="J43" s="229">
        <f>SUM(J44:J46)</f>
        <v>0</v>
      </c>
      <c r="K43" s="250"/>
      <c r="L43" s="113"/>
    </row>
    <row r="44" spans="3:12" ht="29.25" customHeight="1">
      <c r="C44" s="109"/>
      <c r="D44" s="110"/>
      <c r="E44" s="185" t="s">
        <v>1348</v>
      </c>
      <c r="F44" s="218" t="s">
        <v>1349</v>
      </c>
      <c r="G44" s="174">
        <f aca="true" t="shared" si="2" ref="G44:G52">SUM(J44:K44)</f>
        <v>0</v>
      </c>
      <c r="H44" s="135"/>
      <c r="I44" s="180"/>
      <c r="J44" s="227"/>
      <c r="K44" s="250"/>
      <c r="L44" s="113"/>
    </row>
    <row r="45" spans="3:12" ht="29.25" customHeight="1">
      <c r="C45" s="109"/>
      <c r="D45" s="110"/>
      <c r="E45" s="185" t="s">
        <v>1350</v>
      </c>
      <c r="F45" s="218" t="s">
        <v>1514</v>
      </c>
      <c r="G45" s="174">
        <f t="shared" si="2"/>
        <v>0</v>
      </c>
      <c r="H45" s="135"/>
      <c r="I45" s="180"/>
      <c r="J45" s="227"/>
      <c r="K45" s="250"/>
      <c r="L45" s="113"/>
    </row>
    <row r="46" spans="3:12" ht="29.25" customHeight="1">
      <c r="C46" s="109"/>
      <c r="D46" s="110"/>
      <c r="E46" s="185" t="s">
        <v>1351</v>
      </c>
      <c r="F46" s="218" t="s">
        <v>1515</v>
      </c>
      <c r="G46" s="174">
        <f t="shared" si="2"/>
        <v>0</v>
      </c>
      <c r="H46" s="135"/>
      <c r="I46" s="180"/>
      <c r="J46" s="227"/>
      <c r="K46" s="250"/>
      <c r="L46" s="113"/>
    </row>
    <row r="47" spans="3:12" ht="29.25" customHeight="1">
      <c r="C47" s="109"/>
      <c r="D47" s="110"/>
      <c r="E47" s="185" t="s">
        <v>744</v>
      </c>
      <c r="F47" s="221" t="s">
        <v>1516</v>
      </c>
      <c r="G47" s="174">
        <f t="shared" si="2"/>
        <v>0</v>
      </c>
      <c r="H47" s="135"/>
      <c r="I47" s="180"/>
      <c r="J47" s="227"/>
      <c r="K47" s="250"/>
      <c r="L47" s="113"/>
    </row>
    <row r="48" spans="3:12" ht="29.25" customHeight="1">
      <c r="C48" s="109"/>
      <c r="D48" s="110"/>
      <c r="E48" s="185" t="s">
        <v>876</v>
      </c>
      <c r="F48" s="221" t="s">
        <v>1517</v>
      </c>
      <c r="G48" s="174">
        <f t="shared" si="2"/>
        <v>0</v>
      </c>
      <c r="H48" s="135"/>
      <c r="I48" s="180"/>
      <c r="J48" s="227"/>
      <c r="K48" s="250"/>
      <c r="L48" s="113"/>
    </row>
    <row r="49" spans="3:12" ht="29.25" customHeight="1">
      <c r="C49" s="109"/>
      <c r="D49" s="110"/>
      <c r="E49" s="185" t="s">
        <v>1379</v>
      </c>
      <c r="F49" s="221" t="s">
        <v>1518</v>
      </c>
      <c r="G49" s="174">
        <f t="shared" si="2"/>
        <v>0</v>
      </c>
      <c r="H49" s="135"/>
      <c r="I49" s="180"/>
      <c r="J49" s="227"/>
      <c r="K49" s="250"/>
      <c r="L49" s="113"/>
    </row>
    <row r="50" spans="3:12" ht="29.25" customHeight="1">
      <c r="C50" s="109"/>
      <c r="D50" s="110"/>
      <c r="E50" s="185" t="s">
        <v>1380</v>
      </c>
      <c r="F50" s="221" t="s">
        <v>1519</v>
      </c>
      <c r="G50" s="174">
        <f t="shared" si="2"/>
        <v>0</v>
      </c>
      <c r="H50" s="135"/>
      <c r="I50" s="180"/>
      <c r="J50" s="227"/>
      <c r="K50" s="250"/>
      <c r="L50" s="113"/>
    </row>
    <row r="51" spans="3:12" ht="29.25" customHeight="1">
      <c r="C51" s="109"/>
      <c r="D51" s="110"/>
      <c r="E51" s="185" t="s">
        <v>1352</v>
      </c>
      <c r="F51" s="221" t="s">
        <v>1520</v>
      </c>
      <c r="G51" s="174">
        <f t="shared" si="2"/>
        <v>0</v>
      </c>
      <c r="H51" s="135"/>
      <c r="I51" s="180"/>
      <c r="J51" s="227"/>
      <c r="K51" s="250"/>
      <c r="L51" s="113"/>
    </row>
    <row r="52" spans="3:12" ht="29.25" customHeight="1" thickBot="1">
      <c r="C52" s="109"/>
      <c r="D52" s="110"/>
      <c r="E52" s="186" t="s">
        <v>1353</v>
      </c>
      <c r="F52" s="222" t="s">
        <v>1521</v>
      </c>
      <c r="G52" s="181">
        <f t="shared" si="2"/>
        <v>0</v>
      </c>
      <c r="H52" s="140"/>
      <c r="I52" s="180"/>
      <c r="J52" s="230"/>
      <c r="K52" s="250"/>
      <c r="L52" s="113"/>
    </row>
    <row r="53" spans="3:12" ht="11.25">
      <c r="C53" s="109"/>
      <c r="D53" s="117"/>
      <c r="E53" s="118"/>
      <c r="F53" s="119"/>
      <c r="G53" s="120"/>
      <c r="H53" s="120"/>
      <c r="I53" s="187"/>
      <c r="J53" s="231" t="s">
        <v>1361</v>
      </c>
      <c r="K53" s="120"/>
      <c r="L53" s="121"/>
    </row>
    <row r="54" spans="3:11" ht="11.25">
      <c r="C54" s="109"/>
      <c r="D54" s="109"/>
      <c r="E54" s="109"/>
      <c r="F54" s="122"/>
      <c r="G54" s="123"/>
      <c r="H54" s="123"/>
      <c r="I54" s="123"/>
      <c r="J54" s="123"/>
      <c r="K54" s="123"/>
    </row>
  </sheetData>
  <sheetProtection password="FA9C" sheet="1" scenarios="1" formatColumns="0" formatRows="0"/>
  <mergeCells count="1">
    <mergeCell ref="E10:G10"/>
  </mergeCells>
  <dataValidations count="4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J21:J52 G20:I52 I18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</dataValidations>
  <hyperlinks>
    <hyperlink ref="F30" location="'ТС инвестиции'!A1" tooltip="Добавить показатель эффективности" display="Добавить показатель эффективности"/>
    <hyperlink ref="F9" location="'Список листов'!A1" tooltip="К списку листов" display="Список листов"/>
    <hyperlink ref="L14" location="'ТС инвестиции'!A1" display="Добавить мероприятие"/>
    <hyperlink ref="J53" location="'ТС инвестиции'!A1" display="Удалить мероприятие"/>
  </hyperlink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5">
    <pageSetUpPr fitToPage="1"/>
  </sheetPr>
  <dimension ref="C8:AB23"/>
  <sheetViews>
    <sheetView tabSelected="1" zoomScalePageLayoutView="0" workbookViewId="0" topLeftCell="E7">
      <selection activeCell="G20" sqref="G20"/>
    </sheetView>
  </sheetViews>
  <sheetFormatPr defaultColWidth="9.125" defaultRowHeight="12.75"/>
  <cols>
    <col min="1" max="2" width="0" style="88" hidden="1" customWidth="1"/>
    <col min="3" max="3" width="3.625" style="88" customWidth="1"/>
    <col min="4" max="4" width="8.875" style="88" customWidth="1"/>
    <col min="5" max="5" width="6.875" style="88" customWidth="1"/>
    <col min="6" max="6" width="50.625" style="88" customWidth="1"/>
    <col min="7" max="7" width="40.625" style="88" customWidth="1"/>
    <col min="8" max="8" width="3.625" style="88" customWidth="1"/>
    <col min="9" max="16384" width="9.125" style="88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0"/>
      <c r="E8" s="91"/>
      <c r="F8" s="91"/>
      <c r="G8" s="91"/>
      <c r="H8" s="92"/>
    </row>
    <row r="9" spans="4:28" ht="12.75" customHeight="1">
      <c r="D9" s="93"/>
      <c r="E9" s="94"/>
      <c r="F9" s="152" t="s">
        <v>1384</v>
      </c>
      <c r="G9" s="94"/>
      <c r="H9" s="95"/>
      <c r="I9" s="96"/>
      <c r="J9" s="96"/>
      <c r="K9" s="96"/>
      <c r="L9" s="96"/>
      <c r="M9" s="96"/>
      <c r="N9" s="96"/>
      <c r="O9" s="96"/>
      <c r="P9" s="96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</row>
    <row r="10" spans="3:24" ht="36" customHeight="1">
      <c r="C10" s="98"/>
      <c r="D10" s="99"/>
      <c r="E10" s="422" t="s">
        <v>1365</v>
      </c>
      <c r="F10" s="423"/>
      <c r="G10" s="424"/>
      <c r="H10" s="100"/>
      <c r="I10" s="101"/>
      <c r="J10" s="101"/>
      <c r="K10" s="101"/>
      <c r="L10" s="101"/>
      <c r="M10" s="101"/>
      <c r="N10" s="101"/>
      <c r="O10" s="101"/>
      <c r="P10" s="101"/>
      <c r="Q10" s="102"/>
      <c r="R10" s="102"/>
      <c r="S10" s="102"/>
      <c r="T10" s="102"/>
      <c r="U10" s="102"/>
      <c r="V10" s="102"/>
      <c r="W10" s="102"/>
      <c r="X10" s="102"/>
    </row>
    <row r="11" spans="3:24" ht="12.75" customHeight="1" thickBot="1">
      <c r="C11" s="98"/>
      <c r="D11" s="99"/>
      <c r="E11" s="94"/>
      <c r="F11" s="94"/>
      <c r="G11" s="94"/>
      <c r="H11" s="95"/>
      <c r="I11" s="96"/>
      <c r="J11" s="96"/>
      <c r="K11" s="96"/>
      <c r="L11" s="96"/>
      <c r="M11" s="96"/>
      <c r="N11" s="96"/>
      <c r="O11" s="96"/>
      <c r="P11" s="96"/>
      <c r="Q11" s="102"/>
      <c r="R11" s="102"/>
      <c r="S11" s="102"/>
      <c r="T11" s="102"/>
      <c r="U11" s="102"/>
      <c r="V11" s="102"/>
      <c r="W11" s="102"/>
      <c r="X11" s="102"/>
    </row>
    <row r="12" spans="3:24" ht="30" customHeight="1" thickBot="1">
      <c r="C12" s="98"/>
      <c r="D12" s="99"/>
      <c r="E12" s="103" t="s">
        <v>646</v>
      </c>
      <c r="F12" s="104" t="s">
        <v>727</v>
      </c>
      <c r="G12" s="105" t="s">
        <v>1429</v>
      </c>
      <c r="H12" s="95"/>
      <c r="I12" s="96"/>
      <c r="J12" s="96"/>
      <c r="K12" s="96"/>
      <c r="L12" s="96"/>
      <c r="M12" s="96"/>
      <c r="N12" s="96"/>
      <c r="O12" s="96"/>
      <c r="P12" s="96"/>
      <c r="Q12" s="102"/>
      <c r="R12" s="102"/>
      <c r="S12" s="102"/>
      <c r="T12" s="102"/>
      <c r="U12" s="102"/>
      <c r="V12" s="102"/>
      <c r="W12" s="102"/>
      <c r="X12" s="102"/>
    </row>
    <row r="13" spans="3:24" ht="12" customHeight="1" thickBot="1">
      <c r="C13" s="98"/>
      <c r="D13" s="99"/>
      <c r="E13" s="106">
        <v>1</v>
      </c>
      <c r="F13" s="107">
        <f>E13+1</f>
        <v>2</v>
      </c>
      <c r="G13" s="108">
        <f>F13+1</f>
        <v>3</v>
      </c>
      <c r="H13" s="95"/>
      <c r="I13" s="96"/>
      <c r="J13" s="96"/>
      <c r="K13" s="96"/>
      <c r="L13" s="96"/>
      <c r="M13" s="96"/>
      <c r="N13" s="96"/>
      <c r="O13" s="96"/>
      <c r="P13" s="96"/>
      <c r="Q13" s="102"/>
      <c r="R13" s="102"/>
      <c r="S13" s="102"/>
      <c r="T13" s="102"/>
      <c r="U13" s="102"/>
      <c r="V13" s="102"/>
      <c r="W13" s="102"/>
      <c r="X13" s="102"/>
    </row>
    <row r="14" spans="3:8" ht="36" customHeight="1">
      <c r="C14" s="109"/>
      <c r="D14" s="110"/>
      <c r="E14" s="111">
        <v>1</v>
      </c>
      <c r="F14" s="112" t="s">
        <v>1438</v>
      </c>
      <c r="G14" s="142"/>
      <c r="H14" s="113"/>
    </row>
    <row r="15" spans="3:8" ht="36" customHeight="1">
      <c r="C15" s="109"/>
      <c r="D15" s="110"/>
      <c r="E15" s="129" t="s">
        <v>1709</v>
      </c>
      <c r="F15" s="337" t="s">
        <v>1439</v>
      </c>
      <c r="G15" s="142"/>
      <c r="H15" s="113"/>
    </row>
    <row r="16" spans="3:8" ht="36" customHeight="1">
      <c r="C16" s="109"/>
      <c r="D16" s="110"/>
      <c r="E16" s="87">
        <v>2</v>
      </c>
      <c r="F16" s="114" t="s">
        <v>1436</v>
      </c>
      <c r="G16" s="139"/>
      <c r="H16" s="113"/>
    </row>
    <row r="17" spans="3:8" ht="36" customHeight="1">
      <c r="C17" s="109"/>
      <c r="D17" s="110"/>
      <c r="E17" s="87">
        <v>3</v>
      </c>
      <c r="F17" s="114" t="s">
        <v>1153</v>
      </c>
      <c r="G17" s="139"/>
      <c r="H17" s="113"/>
    </row>
    <row r="18" spans="3:8" ht="36" customHeight="1">
      <c r="C18" s="109"/>
      <c r="D18" s="327"/>
      <c r="E18" s="87">
        <v>4</v>
      </c>
      <c r="F18" s="114" t="s">
        <v>1437</v>
      </c>
      <c r="G18" s="128">
        <f>SUM(G19:G20)</f>
        <v>1</v>
      </c>
      <c r="H18" s="113"/>
    </row>
    <row r="19" spans="3:8" ht="3" customHeight="1">
      <c r="C19" s="109"/>
      <c r="D19" s="327" t="s">
        <v>1706</v>
      </c>
      <c r="E19" s="328"/>
      <c r="F19" s="329"/>
      <c r="G19" s="331">
        <v>1</v>
      </c>
      <c r="H19" s="113"/>
    </row>
    <row r="20" spans="3:8" ht="11.25">
      <c r="C20" s="109"/>
      <c r="D20" s="327" t="s">
        <v>1705</v>
      </c>
      <c r="E20" s="325"/>
      <c r="F20" s="338" t="s">
        <v>1440</v>
      </c>
      <c r="G20" s="326"/>
      <c r="H20" s="113"/>
    </row>
    <row r="21" spans="3:8" ht="36" customHeight="1" thickBot="1">
      <c r="C21" s="109"/>
      <c r="D21" s="110"/>
      <c r="E21" s="167">
        <v>5</v>
      </c>
      <c r="F21" s="168" t="s">
        <v>822</v>
      </c>
      <c r="G21" s="212"/>
      <c r="H21" s="113"/>
    </row>
    <row r="22" spans="3:8" ht="11.25">
      <c r="C22" s="109"/>
      <c r="D22" s="117"/>
      <c r="E22" s="118"/>
      <c r="F22" s="119"/>
      <c r="G22" s="120"/>
      <c r="H22" s="121"/>
    </row>
    <row r="23" spans="3:7" ht="11.25">
      <c r="C23" s="109"/>
      <c r="D23" s="109"/>
      <c r="E23" s="109"/>
      <c r="F23" s="122"/>
      <c r="G23" s="123"/>
    </row>
  </sheetData>
  <sheetProtection password="FA9C" sheet="1" objects="1" scenarios="1" formatColumns="0" formatRows="0"/>
  <mergeCells count="1">
    <mergeCell ref="E10:G10"/>
  </mergeCells>
  <dataValidations count="2">
    <dataValidation type="whole" allowBlank="1" showInputMessage="1" showErrorMessage="1" sqref="G21 G14:G17">
      <formula1>-99999999</formula1>
      <formula2>999999999</formula2>
    </dataValidation>
    <dataValidation type="decimal" allowBlank="1" showInputMessage="1" showErrorMessage="1" sqref="G18:G20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  <hyperlink ref="F20" location="'ТС доступ'!A1" display="Добавить систему теплоснабжения"/>
  </hyperlinks>
  <printOptions/>
  <pageMargins left="0.75" right="0.75" top="1" bottom="1" header="0.5" footer="0.5"/>
  <pageSetup fitToHeight="1" fitToWidth="1"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6">
    <pageSetUpPr fitToPage="1"/>
  </sheetPr>
  <dimension ref="C8:AD66"/>
  <sheetViews>
    <sheetView zoomScalePageLayoutView="0" workbookViewId="0" topLeftCell="G7">
      <selection activeCell="I15" sqref="I15"/>
    </sheetView>
  </sheetViews>
  <sheetFormatPr defaultColWidth="9.125" defaultRowHeight="12.75"/>
  <cols>
    <col min="1" max="2" width="2.625" style="88" hidden="1" customWidth="1"/>
    <col min="3" max="4" width="2.625" style="88" customWidth="1"/>
    <col min="5" max="5" width="6.875" style="88" customWidth="1"/>
    <col min="6" max="6" width="50.625" style="88" customWidth="1"/>
    <col min="7" max="7" width="30.625" style="88" customWidth="1"/>
    <col min="8" max="8" width="15.625" style="88" customWidth="1"/>
    <col min="9" max="9" width="40.625" style="88" customWidth="1"/>
    <col min="10" max="10" width="14.625" style="88" customWidth="1"/>
    <col min="11" max="11" width="2.625" style="88" customWidth="1"/>
    <col min="12" max="16384" width="9.125" style="88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10" ht="11.25">
      <c r="D8" s="90"/>
      <c r="E8" s="91"/>
      <c r="F8" s="91"/>
      <c r="G8" s="91"/>
      <c r="H8" s="91"/>
      <c r="I8" s="91"/>
      <c r="J8" s="92"/>
    </row>
    <row r="9" spans="4:30" ht="12.75" customHeight="1">
      <c r="D9" s="93"/>
      <c r="E9" s="94"/>
      <c r="F9" s="152" t="s">
        <v>1384</v>
      </c>
      <c r="G9" s="125"/>
      <c r="H9" s="125"/>
      <c r="I9" s="94"/>
      <c r="J9" s="95"/>
      <c r="K9" s="96"/>
      <c r="L9" s="96"/>
      <c r="M9" s="96"/>
      <c r="N9" s="96"/>
      <c r="O9" s="96"/>
      <c r="P9" s="96"/>
      <c r="Q9" s="96"/>
      <c r="R9" s="96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</row>
    <row r="10" spans="3:26" ht="30.75" customHeight="1">
      <c r="C10" s="98"/>
      <c r="D10" s="99"/>
      <c r="E10" s="422" t="s">
        <v>1366</v>
      </c>
      <c r="F10" s="423"/>
      <c r="G10" s="423"/>
      <c r="H10" s="423"/>
      <c r="I10" s="424"/>
      <c r="J10" s="100"/>
      <c r="K10" s="101"/>
      <c r="L10" s="101"/>
      <c r="M10" s="101"/>
      <c r="N10" s="101"/>
      <c r="O10" s="101"/>
      <c r="P10" s="101"/>
      <c r="Q10" s="101"/>
      <c r="R10" s="101"/>
      <c r="S10" s="102"/>
      <c r="T10" s="102"/>
      <c r="U10" s="102"/>
      <c r="V10" s="102"/>
      <c r="W10" s="102"/>
      <c r="X10" s="102"/>
      <c r="Y10" s="102"/>
      <c r="Z10" s="102"/>
    </row>
    <row r="11" spans="3:26" ht="12.75" customHeight="1" thickBot="1">
      <c r="C11" s="98"/>
      <c r="D11" s="99"/>
      <c r="E11" s="94"/>
      <c r="F11" s="94"/>
      <c r="G11" s="94"/>
      <c r="H11" s="94"/>
      <c r="I11" s="94"/>
      <c r="J11" s="95"/>
      <c r="K11" s="96"/>
      <c r="L11" s="96"/>
      <c r="M11" s="96"/>
      <c r="N11" s="96"/>
      <c r="O11" s="96"/>
      <c r="P11" s="96"/>
      <c r="Q11" s="96"/>
      <c r="R11" s="96"/>
      <c r="S11" s="102"/>
      <c r="T11" s="102"/>
      <c r="U11" s="102"/>
      <c r="V11" s="102"/>
      <c r="W11" s="102"/>
      <c r="X11" s="102"/>
      <c r="Y11" s="102"/>
      <c r="Z11" s="102"/>
    </row>
    <row r="12" spans="3:26" ht="29.25" customHeight="1" thickBot="1">
      <c r="C12" s="98"/>
      <c r="D12" s="99"/>
      <c r="E12" s="232" t="s">
        <v>646</v>
      </c>
      <c r="F12" s="446" t="s">
        <v>727</v>
      </c>
      <c r="G12" s="447"/>
      <c r="H12" s="234" t="s">
        <v>708</v>
      </c>
      <c r="I12" s="235" t="s">
        <v>1429</v>
      </c>
      <c r="J12" s="95"/>
      <c r="K12" s="96"/>
      <c r="L12" s="96"/>
      <c r="M12" s="96"/>
      <c r="N12" s="96"/>
      <c r="O12" s="96"/>
      <c r="P12" s="96"/>
      <c r="Q12" s="96"/>
      <c r="R12" s="96"/>
      <c r="S12" s="102"/>
      <c r="T12" s="102"/>
      <c r="U12" s="102"/>
      <c r="V12" s="102"/>
      <c r="W12" s="102"/>
      <c r="X12" s="102"/>
      <c r="Y12" s="102"/>
      <c r="Z12" s="102"/>
    </row>
    <row r="13" spans="3:26" ht="12" customHeight="1" thickBot="1">
      <c r="C13" s="98"/>
      <c r="D13" s="99"/>
      <c r="E13" s="189">
        <v>1</v>
      </c>
      <c r="F13" s="445">
        <f>E13+1</f>
        <v>2</v>
      </c>
      <c r="G13" s="445"/>
      <c r="H13" s="190">
        <f>F13+1</f>
        <v>3</v>
      </c>
      <c r="I13" s="238">
        <f>H13+1</f>
        <v>4</v>
      </c>
      <c r="J13" s="95"/>
      <c r="K13" s="96"/>
      <c r="L13" s="96"/>
      <c r="M13" s="96"/>
      <c r="N13" s="96"/>
      <c r="O13" s="96"/>
      <c r="P13" s="96"/>
      <c r="Q13" s="96"/>
      <c r="R13" s="96"/>
      <c r="S13" s="102"/>
      <c r="T13" s="102"/>
      <c r="U13" s="102"/>
      <c r="V13" s="102"/>
      <c r="W13" s="102"/>
      <c r="X13" s="102"/>
      <c r="Y13" s="102"/>
      <c r="Z13" s="102"/>
    </row>
    <row r="14" spans="3:10" ht="29.25" customHeight="1">
      <c r="C14" s="109"/>
      <c r="D14" s="110"/>
      <c r="E14" s="129">
        <v>1</v>
      </c>
      <c r="F14" s="441" t="s">
        <v>1442</v>
      </c>
      <c r="G14" s="442"/>
      <c r="H14" s="253" t="s">
        <v>1389</v>
      </c>
      <c r="I14" s="254" t="s">
        <v>650</v>
      </c>
      <c r="J14" s="251"/>
    </row>
    <row r="15" spans="3:10" ht="29.25" customHeight="1">
      <c r="C15" s="109"/>
      <c r="D15" s="110"/>
      <c r="E15" s="126">
        <v>2</v>
      </c>
      <c r="F15" s="443" t="s">
        <v>1443</v>
      </c>
      <c r="G15" s="444"/>
      <c r="H15" s="127" t="s">
        <v>1387</v>
      </c>
      <c r="I15" s="135"/>
      <c r="J15" s="113"/>
    </row>
    <row r="16" spans="3:10" ht="29.25" customHeight="1">
      <c r="C16" s="109"/>
      <c r="D16" s="110"/>
      <c r="E16" s="126">
        <v>3</v>
      </c>
      <c r="F16" s="443" t="s">
        <v>1444</v>
      </c>
      <c r="G16" s="444"/>
      <c r="H16" s="127" t="s">
        <v>1387</v>
      </c>
      <c r="I16" s="332">
        <f>SUM(I17,I18,I24,I27,I28,I29,I30,I31,I32,I33,I36,I39,I40)</f>
        <v>0</v>
      </c>
      <c r="J16" s="113"/>
    </row>
    <row r="17" spans="3:10" ht="15" customHeight="1">
      <c r="C17" s="109"/>
      <c r="D17" s="110"/>
      <c r="E17" s="126" t="s">
        <v>709</v>
      </c>
      <c r="F17" s="431" t="s">
        <v>1445</v>
      </c>
      <c r="G17" s="432"/>
      <c r="H17" s="127" t="s">
        <v>1387</v>
      </c>
      <c r="I17" s="135"/>
      <c r="J17" s="113"/>
    </row>
    <row r="18" spans="3:10" ht="15" customHeight="1">
      <c r="C18" s="109"/>
      <c r="D18" s="110"/>
      <c r="E18" s="126" t="s">
        <v>710</v>
      </c>
      <c r="F18" s="431" t="s">
        <v>1446</v>
      </c>
      <c r="G18" s="432"/>
      <c r="H18" s="127" t="s">
        <v>1387</v>
      </c>
      <c r="I18" s="135"/>
      <c r="J18" s="113"/>
    </row>
    <row r="19" spans="3:10" ht="11.25">
      <c r="C19" s="109"/>
      <c r="D19" s="110"/>
      <c r="E19" s="435" t="s">
        <v>1385</v>
      </c>
      <c r="F19" s="438" t="s">
        <v>1119</v>
      </c>
      <c r="G19" s="114" t="s">
        <v>1388</v>
      </c>
      <c r="H19" s="127" t="s">
        <v>1387</v>
      </c>
      <c r="I19" s="136"/>
      <c r="J19" s="113"/>
    </row>
    <row r="20" spans="3:10" ht="11.25" customHeight="1">
      <c r="C20" s="109"/>
      <c r="D20" s="110"/>
      <c r="E20" s="436"/>
      <c r="F20" s="439"/>
      <c r="G20" s="124" t="s">
        <v>1386</v>
      </c>
      <c r="H20" s="346" t="str">
        <f>IF(J20,"",J21)</f>
        <v>тыс. м3</v>
      </c>
      <c r="I20" s="136"/>
      <c r="J20" s="347" t="b">
        <f>ISNA(J21)</f>
        <v>0</v>
      </c>
    </row>
    <row r="21" spans="3:10" ht="24.75" customHeight="1" thickBot="1">
      <c r="C21" s="109"/>
      <c r="D21" s="110"/>
      <c r="E21" s="436"/>
      <c r="F21" s="439"/>
      <c r="G21" s="114" t="s">
        <v>1716</v>
      </c>
      <c r="H21" s="127" t="s">
        <v>1387</v>
      </c>
      <c r="I21" s="128">
        <f>IF(I20="",0,IF(I20=0,0,I19/I20))</f>
        <v>0</v>
      </c>
      <c r="J21" s="347" t="str">
        <f>INDEX(tech!G$24:G$51,MATCH(F19,tech!F$24:F$51,0))</f>
        <v>тыс. м3</v>
      </c>
    </row>
    <row r="22" spans="3:10" ht="12" thickBot="1">
      <c r="C22" s="109"/>
      <c r="D22" s="110"/>
      <c r="E22" s="437"/>
      <c r="F22" s="440"/>
      <c r="G22" s="124" t="s">
        <v>1362</v>
      </c>
      <c r="H22" s="130" t="s">
        <v>1389</v>
      </c>
      <c r="I22" s="362"/>
      <c r="J22" s="113"/>
    </row>
    <row r="23" spans="3:11" ht="15" customHeight="1">
      <c r="C23" s="109"/>
      <c r="D23" s="110"/>
      <c r="E23" s="83"/>
      <c r="F23" s="85" t="s">
        <v>1363</v>
      </c>
      <c r="G23" s="84"/>
      <c r="H23" s="84"/>
      <c r="I23" s="86"/>
      <c r="J23" s="113"/>
      <c r="K23" s="131"/>
    </row>
    <row r="24" spans="3:10" ht="23.25" customHeight="1">
      <c r="C24" s="109"/>
      <c r="D24" s="110"/>
      <c r="E24" s="129" t="s">
        <v>1367</v>
      </c>
      <c r="F24" s="431" t="s">
        <v>1447</v>
      </c>
      <c r="G24" s="432"/>
      <c r="H24" s="127" t="s">
        <v>1387</v>
      </c>
      <c r="I24" s="138"/>
      <c r="J24" s="113"/>
    </row>
    <row r="25" spans="3:10" ht="15" customHeight="1">
      <c r="C25" s="109"/>
      <c r="D25" s="110"/>
      <c r="E25" s="129" t="s">
        <v>1368</v>
      </c>
      <c r="F25" s="433" t="s">
        <v>1448</v>
      </c>
      <c r="G25" s="434"/>
      <c r="H25" s="127" t="s">
        <v>1390</v>
      </c>
      <c r="I25" s="138"/>
      <c r="J25" s="113"/>
    </row>
    <row r="26" spans="3:10" ht="15" customHeight="1">
      <c r="C26" s="109"/>
      <c r="D26" s="110"/>
      <c r="E26" s="126" t="s">
        <v>1369</v>
      </c>
      <c r="F26" s="433" t="s">
        <v>1449</v>
      </c>
      <c r="G26" s="434"/>
      <c r="H26" s="127" t="s">
        <v>678</v>
      </c>
      <c r="I26" s="135"/>
      <c r="J26" s="113"/>
    </row>
    <row r="27" spans="3:10" ht="23.25" customHeight="1">
      <c r="C27" s="109"/>
      <c r="D27" s="110"/>
      <c r="E27" s="126" t="s">
        <v>1370</v>
      </c>
      <c r="F27" s="431" t="s">
        <v>1450</v>
      </c>
      <c r="G27" s="432"/>
      <c r="H27" s="127" t="s">
        <v>1387</v>
      </c>
      <c r="I27" s="135"/>
      <c r="J27" s="113"/>
    </row>
    <row r="28" spans="3:10" ht="23.25" customHeight="1">
      <c r="C28" s="109"/>
      <c r="D28" s="110"/>
      <c r="E28" s="126" t="s">
        <v>1371</v>
      </c>
      <c r="F28" s="431" t="s">
        <v>1451</v>
      </c>
      <c r="G28" s="432"/>
      <c r="H28" s="127" t="s">
        <v>1387</v>
      </c>
      <c r="I28" s="135"/>
      <c r="J28" s="113"/>
    </row>
    <row r="29" spans="3:10" ht="23.25" customHeight="1">
      <c r="C29" s="109"/>
      <c r="D29" s="110"/>
      <c r="E29" s="126" t="s">
        <v>1354</v>
      </c>
      <c r="F29" s="443" t="s">
        <v>1452</v>
      </c>
      <c r="G29" s="444"/>
      <c r="H29" s="127" t="s">
        <v>1387</v>
      </c>
      <c r="I29" s="135"/>
      <c r="J29" s="113"/>
    </row>
    <row r="30" spans="3:10" ht="23.25" customHeight="1">
      <c r="C30" s="109"/>
      <c r="D30" s="110"/>
      <c r="E30" s="126" t="s">
        <v>1355</v>
      </c>
      <c r="F30" s="443" t="s">
        <v>1453</v>
      </c>
      <c r="G30" s="444"/>
      <c r="H30" s="127" t="s">
        <v>1387</v>
      </c>
      <c r="I30" s="135"/>
      <c r="J30" s="113"/>
    </row>
    <row r="31" spans="3:10" ht="23.25" customHeight="1">
      <c r="C31" s="109"/>
      <c r="D31" s="110"/>
      <c r="E31" s="126" t="s">
        <v>1372</v>
      </c>
      <c r="F31" s="431" t="s">
        <v>1454</v>
      </c>
      <c r="G31" s="432"/>
      <c r="H31" s="127" t="s">
        <v>1387</v>
      </c>
      <c r="I31" s="135"/>
      <c r="J31" s="113"/>
    </row>
    <row r="32" spans="3:10" ht="15" customHeight="1">
      <c r="C32" s="109"/>
      <c r="D32" s="110"/>
      <c r="E32" s="126" t="s">
        <v>703</v>
      </c>
      <c r="F32" s="433" t="s">
        <v>1455</v>
      </c>
      <c r="G32" s="434"/>
      <c r="H32" s="127" t="s">
        <v>1387</v>
      </c>
      <c r="I32" s="135"/>
      <c r="J32" s="113"/>
    </row>
    <row r="33" spans="3:10" ht="23.25" customHeight="1">
      <c r="C33" s="109"/>
      <c r="D33" s="110"/>
      <c r="E33" s="126" t="s">
        <v>1373</v>
      </c>
      <c r="F33" s="431" t="s">
        <v>1456</v>
      </c>
      <c r="G33" s="432"/>
      <c r="H33" s="127" t="s">
        <v>1387</v>
      </c>
      <c r="I33" s="135"/>
      <c r="J33" s="113"/>
    </row>
    <row r="34" spans="3:10" ht="15" customHeight="1">
      <c r="C34" s="109"/>
      <c r="D34" s="110"/>
      <c r="E34" s="126" t="s">
        <v>1374</v>
      </c>
      <c r="F34" s="433" t="s">
        <v>1457</v>
      </c>
      <c r="G34" s="434"/>
      <c r="H34" s="127" t="s">
        <v>1387</v>
      </c>
      <c r="I34" s="135"/>
      <c r="J34" s="113"/>
    </row>
    <row r="35" spans="3:10" ht="15" customHeight="1">
      <c r="C35" s="109"/>
      <c r="D35" s="110"/>
      <c r="E35" s="126" t="s">
        <v>1375</v>
      </c>
      <c r="F35" s="433" t="s">
        <v>1458</v>
      </c>
      <c r="G35" s="434"/>
      <c r="H35" s="127" t="s">
        <v>1387</v>
      </c>
      <c r="I35" s="135"/>
      <c r="J35" s="113"/>
    </row>
    <row r="36" spans="3:10" ht="23.25" customHeight="1">
      <c r="C36" s="109"/>
      <c r="D36" s="110"/>
      <c r="E36" s="126" t="s">
        <v>1376</v>
      </c>
      <c r="F36" s="431" t="s">
        <v>1459</v>
      </c>
      <c r="G36" s="432"/>
      <c r="H36" s="127" t="s">
        <v>1387</v>
      </c>
      <c r="I36" s="135"/>
      <c r="J36" s="113"/>
    </row>
    <row r="37" spans="3:10" ht="23.25" customHeight="1">
      <c r="C37" s="109"/>
      <c r="D37" s="110"/>
      <c r="E37" s="126" t="s">
        <v>627</v>
      </c>
      <c r="F37" s="433" t="s">
        <v>1457</v>
      </c>
      <c r="G37" s="434"/>
      <c r="H37" s="127" t="s">
        <v>1387</v>
      </c>
      <c r="I37" s="135"/>
      <c r="J37" s="113"/>
    </row>
    <row r="38" spans="3:10" ht="23.25" customHeight="1">
      <c r="C38" s="109"/>
      <c r="D38" s="110"/>
      <c r="E38" s="126" t="s">
        <v>628</v>
      </c>
      <c r="F38" s="433" t="s">
        <v>1458</v>
      </c>
      <c r="G38" s="434"/>
      <c r="H38" s="127" t="s">
        <v>1387</v>
      </c>
      <c r="I38" s="135"/>
      <c r="J38" s="113"/>
    </row>
    <row r="39" spans="3:10" ht="23.25" customHeight="1">
      <c r="C39" s="109"/>
      <c r="D39" s="110"/>
      <c r="E39" s="126" t="s">
        <v>1377</v>
      </c>
      <c r="F39" s="431" t="s">
        <v>1460</v>
      </c>
      <c r="G39" s="432"/>
      <c r="H39" s="127" t="s">
        <v>1387</v>
      </c>
      <c r="I39" s="135"/>
      <c r="J39" s="113"/>
    </row>
    <row r="40" spans="3:10" ht="33.75" customHeight="1">
      <c r="C40" s="109"/>
      <c r="D40" s="110"/>
      <c r="E40" s="126" t="s">
        <v>1378</v>
      </c>
      <c r="F40" s="431" t="s">
        <v>1465</v>
      </c>
      <c r="G40" s="432"/>
      <c r="H40" s="127" t="s">
        <v>1387</v>
      </c>
      <c r="I40" s="135"/>
      <c r="J40" s="113"/>
    </row>
    <row r="41" spans="3:10" ht="24" customHeight="1">
      <c r="C41" s="109"/>
      <c r="D41" s="110"/>
      <c r="E41" s="126" t="s">
        <v>729</v>
      </c>
      <c r="F41" s="448" t="s">
        <v>1466</v>
      </c>
      <c r="G41" s="449"/>
      <c r="H41" s="127" t="s">
        <v>1387</v>
      </c>
      <c r="I41" s="135"/>
      <c r="J41" s="113"/>
    </row>
    <row r="42" spans="3:10" ht="24" customHeight="1">
      <c r="C42" s="109"/>
      <c r="D42" s="110"/>
      <c r="E42" s="126" t="s">
        <v>730</v>
      </c>
      <c r="F42" s="448" t="s">
        <v>1467</v>
      </c>
      <c r="G42" s="449"/>
      <c r="H42" s="127" t="s">
        <v>1387</v>
      </c>
      <c r="I42" s="135"/>
      <c r="J42" s="113"/>
    </row>
    <row r="43" spans="3:10" ht="26.25" customHeight="1">
      <c r="C43" s="109"/>
      <c r="D43" s="110"/>
      <c r="E43" s="126" t="s">
        <v>1541</v>
      </c>
      <c r="F43" s="431" t="s">
        <v>1468</v>
      </c>
      <c r="G43" s="432"/>
      <c r="H43" s="127" t="s">
        <v>1387</v>
      </c>
      <c r="I43" s="135"/>
      <c r="J43" s="113"/>
    </row>
    <row r="44" spans="3:10" ht="23.25" customHeight="1">
      <c r="C44" s="109"/>
      <c r="D44" s="110"/>
      <c r="E44" s="126" t="s">
        <v>731</v>
      </c>
      <c r="F44" s="448" t="s">
        <v>1441</v>
      </c>
      <c r="G44" s="449"/>
      <c r="H44" s="127" t="s">
        <v>1387</v>
      </c>
      <c r="I44" s="135"/>
      <c r="J44" s="113"/>
    </row>
    <row r="45" spans="3:10" ht="23.25" customHeight="1">
      <c r="C45" s="109"/>
      <c r="D45" s="110"/>
      <c r="E45" s="126" t="s">
        <v>1543</v>
      </c>
      <c r="F45" s="431" t="s">
        <v>1469</v>
      </c>
      <c r="G45" s="432"/>
      <c r="H45" s="127" t="s">
        <v>1387</v>
      </c>
      <c r="I45" s="135"/>
      <c r="J45" s="113"/>
    </row>
    <row r="46" spans="3:10" ht="23.25" customHeight="1">
      <c r="C46" s="109"/>
      <c r="D46" s="110"/>
      <c r="E46" s="126" t="s">
        <v>732</v>
      </c>
      <c r="F46" s="448" t="s">
        <v>1470</v>
      </c>
      <c r="G46" s="449"/>
      <c r="H46" s="127" t="s">
        <v>1391</v>
      </c>
      <c r="I46" s="135"/>
      <c r="J46" s="113"/>
    </row>
    <row r="47" spans="3:10" ht="23.25" customHeight="1">
      <c r="C47" s="109"/>
      <c r="D47" s="110"/>
      <c r="E47" s="126" t="s">
        <v>733</v>
      </c>
      <c r="F47" s="448" t="s">
        <v>1471</v>
      </c>
      <c r="G47" s="449"/>
      <c r="H47" s="127" t="s">
        <v>1391</v>
      </c>
      <c r="I47" s="135"/>
      <c r="J47" s="113"/>
    </row>
    <row r="48" spans="3:10" ht="23.25" customHeight="1">
      <c r="C48" s="109"/>
      <c r="D48" s="110"/>
      <c r="E48" s="126" t="s">
        <v>734</v>
      </c>
      <c r="F48" s="448" t="s">
        <v>1472</v>
      </c>
      <c r="G48" s="449"/>
      <c r="H48" s="127" t="s">
        <v>1392</v>
      </c>
      <c r="I48" s="135"/>
      <c r="J48" s="113"/>
    </row>
    <row r="49" spans="3:10" ht="23.25" customHeight="1">
      <c r="C49" s="109"/>
      <c r="D49" s="110"/>
      <c r="E49" s="126" t="s">
        <v>704</v>
      </c>
      <c r="F49" s="443" t="s">
        <v>1473</v>
      </c>
      <c r="G49" s="444"/>
      <c r="H49" s="127" t="s">
        <v>1392</v>
      </c>
      <c r="I49" s="135"/>
      <c r="J49" s="113"/>
    </row>
    <row r="50" spans="3:10" ht="23.25" customHeight="1">
      <c r="C50" s="109"/>
      <c r="D50" s="110"/>
      <c r="E50" s="126" t="s">
        <v>735</v>
      </c>
      <c r="F50" s="448" t="s">
        <v>1474</v>
      </c>
      <c r="G50" s="449"/>
      <c r="H50" s="127" t="s">
        <v>1392</v>
      </c>
      <c r="I50" s="135"/>
      <c r="J50" s="113"/>
    </row>
    <row r="51" spans="3:10" ht="23.25" customHeight="1">
      <c r="C51" s="109"/>
      <c r="D51" s="110"/>
      <c r="E51" s="126" t="s">
        <v>736</v>
      </c>
      <c r="F51" s="448" t="s">
        <v>1475</v>
      </c>
      <c r="G51" s="449"/>
      <c r="H51" s="127" t="s">
        <v>1392</v>
      </c>
      <c r="I51" s="128">
        <f>I52+I53</f>
        <v>0</v>
      </c>
      <c r="J51" s="113"/>
    </row>
    <row r="52" spans="3:10" ht="23.25" customHeight="1">
      <c r="C52" s="109"/>
      <c r="D52" s="110"/>
      <c r="E52" s="126" t="s">
        <v>737</v>
      </c>
      <c r="F52" s="431" t="s">
        <v>1476</v>
      </c>
      <c r="G52" s="432"/>
      <c r="H52" s="127" t="s">
        <v>1392</v>
      </c>
      <c r="I52" s="135"/>
      <c r="J52" s="113"/>
    </row>
    <row r="53" spans="3:10" ht="23.25" customHeight="1">
      <c r="C53" s="109"/>
      <c r="D53" s="110"/>
      <c r="E53" s="126" t="s">
        <v>711</v>
      </c>
      <c r="F53" s="431" t="s">
        <v>1477</v>
      </c>
      <c r="G53" s="432"/>
      <c r="H53" s="127" t="s">
        <v>1392</v>
      </c>
      <c r="I53" s="135"/>
      <c r="J53" s="113"/>
    </row>
    <row r="54" spans="3:10" ht="23.25" customHeight="1">
      <c r="C54" s="109"/>
      <c r="D54" s="110"/>
      <c r="E54" s="126" t="s">
        <v>738</v>
      </c>
      <c r="F54" s="448" t="s">
        <v>1478</v>
      </c>
      <c r="G54" s="449"/>
      <c r="H54" s="127" t="s">
        <v>726</v>
      </c>
      <c r="I54" s="135"/>
      <c r="J54" s="113"/>
    </row>
    <row r="55" spans="3:10" ht="23.25" customHeight="1">
      <c r="C55" s="109"/>
      <c r="D55" s="110"/>
      <c r="E55" s="126" t="s">
        <v>739</v>
      </c>
      <c r="F55" s="443" t="s">
        <v>1152</v>
      </c>
      <c r="G55" s="444"/>
      <c r="H55" s="127" t="s">
        <v>706</v>
      </c>
      <c r="I55" s="135"/>
      <c r="J55" s="113"/>
    </row>
    <row r="56" spans="3:10" ht="23.25" customHeight="1">
      <c r="C56" s="109"/>
      <c r="D56" s="110"/>
      <c r="E56" s="126" t="s">
        <v>740</v>
      </c>
      <c r="F56" s="448" t="s">
        <v>1479</v>
      </c>
      <c r="G56" s="449"/>
      <c r="H56" s="127" t="s">
        <v>1393</v>
      </c>
      <c r="I56" s="135"/>
      <c r="J56" s="113"/>
    </row>
    <row r="57" spans="3:10" ht="23.25" customHeight="1">
      <c r="C57" s="109"/>
      <c r="D57" s="110"/>
      <c r="E57" s="126" t="s">
        <v>741</v>
      </c>
      <c r="F57" s="448" t="s">
        <v>1480</v>
      </c>
      <c r="G57" s="449"/>
      <c r="H57" s="127" t="s">
        <v>1393</v>
      </c>
      <c r="I57" s="135"/>
      <c r="J57" s="113"/>
    </row>
    <row r="58" spans="3:10" ht="23.25" customHeight="1">
      <c r="C58" s="109"/>
      <c r="D58" s="110"/>
      <c r="E58" s="126" t="s">
        <v>742</v>
      </c>
      <c r="F58" s="448" t="s">
        <v>1481</v>
      </c>
      <c r="G58" s="449"/>
      <c r="H58" s="127" t="s">
        <v>1425</v>
      </c>
      <c r="I58" s="135"/>
      <c r="J58" s="113"/>
    </row>
    <row r="59" spans="3:10" ht="23.25" customHeight="1">
      <c r="C59" s="109"/>
      <c r="D59" s="110"/>
      <c r="E59" s="126" t="s">
        <v>743</v>
      </c>
      <c r="F59" s="448" t="s">
        <v>1482</v>
      </c>
      <c r="G59" s="449"/>
      <c r="H59" s="127" t="s">
        <v>1425</v>
      </c>
      <c r="I59" s="135"/>
      <c r="J59" s="113"/>
    </row>
    <row r="60" spans="3:10" ht="23.25" customHeight="1">
      <c r="C60" s="109"/>
      <c r="D60" s="110"/>
      <c r="E60" s="126" t="s">
        <v>744</v>
      </c>
      <c r="F60" s="448" t="s">
        <v>1483</v>
      </c>
      <c r="G60" s="449"/>
      <c r="H60" s="127" t="s">
        <v>1425</v>
      </c>
      <c r="I60" s="135"/>
      <c r="J60" s="113"/>
    </row>
    <row r="61" spans="3:10" ht="23.25" customHeight="1">
      <c r="C61" s="109"/>
      <c r="D61" s="110"/>
      <c r="E61" s="126" t="s">
        <v>876</v>
      </c>
      <c r="F61" s="448" t="s">
        <v>1484</v>
      </c>
      <c r="G61" s="449"/>
      <c r="H61" s="127" t="s">
        <v>1260</v>
      </c>
      <c r="I61" s="135"/>
      <c r="J61" s="113"/>
    </row>
    <row r="62" spans="3:10" ht="23.25" customHeight="1">
      <c r="C62" s="109"/>
      <c r="D62" s="110"/>
      <c r="E62" s="126" t="s">
        <v>1379</v>
      </c>
      <c r="F62" s="448" t="s">
        <v>1485</v>
      </c>
      <c r="G62" s="449"/>
      <c r="H62" s="127" t="s">
        <v>1422</v>
      </c>
      <c r="I62" s="135"/>
      <c r="J62" s="113"/>
    </row>
    <row r="63" spans="3:10" ht="23.25" customHeight="1">
      <c r="C63" s="109"/>
      <c r="D63" s="110"/>
      <c r="E63" s="126" t="s">
        <v>1380</v>
      </c>
      <c r="F63" s="448" t="s">
        <v>1486</v>
      </c>
      <c r="G63" s="449"/>
      <c r="H63" s="127" t="s">
        <v>707</v>
      </c>
      <c r="I63" s="135"/>
      <c r="J63" s="113"/>
    </row>
    <row r="64" spans="3:10" ht="23.25" customHeight="1">
      <c r="C64" s="109"/>
      <c r="D64" s="110"/>
      <c r="E64" s="166" t="s">
        <v>1352</v>
      </c>
      <c r="F64" s="452" t="s">
        <v>1487</v>
      </c>
      <c r="G64" s="453"/>
      <c r="H64" s="130" t="s">
        <v>1356</v>
      </c>
      <c r="I64" s="135"/>
      <c r="J64" s="113"/>
    </row>
    <row r="65" spans="3:10" ht="51" customHeight="1" thickBot="1">
      <c r="C65" s="109"/>
      <c r="D65" s="110"/>
      <c r="E65" s="132" t="s">
        <v>1353</v>
      </c>
      <c r="F65" s="450" t="s">
        <v>626</v>
      </c>
      <c r="G65" s="451"/>
      <c r="H65" s="133"/>
      <c r="I65" s="260"/>
      <c r="J65" s="113"/>
    </row>
    <row r="66" spans="4:10" ht="11.25">
      <c r="D66" s="134"/>
      <c r="E66" s="120"/>
      <c r="F66" s="120"/>
      <c r="G66" s="120"/>
      <c r="H66" s="120"/>
      <c r="I66" s="120"/>
      <c r="J66" s="121"/>
    </row>
  </sheetData>
  <sheetProtection password="FA9C" sheet="1" objects="1" scenarios="1" formatColumns="0" formatRows="0"/>
  <mergeCells count="52">
    <mergeCell ref="F52:G52"/>
    <mergeCell ref="F49:G49"/>
    <mergeCell ref="F43:G43"/>
    <mergeCell ref="F58:G58"/>
    <mergeCell ref="F55:G55"/>
    <mergeCell ref="F48:G48"/>
    <mergeCell ref="F50:G50"/>
    <mergeCell ref="F51:G51"/>
    <mergeCell ref="F54:G54"/>
    <mergeCell ref="F56:G56"/>
    <mergeCell ref="F57:G57"/>
    <mergeCell ref="F53:G53"/>
    <mergeCell ref="F65:G65"/>
    <mergeCell ref="F59:G59"/>
    <mergeCell ref="F60:G60"/>
    <mergeCell ref="F61:G61"/>
    <mergeCell ref="F62:G62"/>
    <mergeCell ref="F64:G64"/>
    <mergeCell ref="F63:G63"/>
    <mergeCell ref="F47:G47"/>
    <mergeCell ref="F40:G40"/>
    <mergeCell ref="F37:G37"/>
    <mergeCell ref="F38:G38"/>
    <mergeCell ref="F39:G39"/>
    <mergeCell ref="F42:G42"/>
    <mergeCell ref="F44:G44"/>
    <mergeCell ref="F46:G46"/>
    <mergeCell ref="F45:G45"/>
    <mergeCell ref="F41:G41"/>
    <mergeCell ref="F36:G36"/>
    <mergeCell ref="F28:G28"/>
    <mergeCell ref="F31:G31"/>
    <mergeCell ref="F32:G32"/>
    <mergeCell ref="F33:G33"/>
    <mergeCell ref="F29:G29"/>
    <mergeCell ref="F30:G30"/>
    <mergeCell ref="F17:G17"/>
    <mergeCell ref="F18:G18"/>
    <mergeCell ref="F13:G13"/>
    <mergeCell ref="F12:G12"/>
    <mergeCell ref="F34:G34"/>
    <mergeCell ref="F35:G35"/>
    <mergeCell ref="F24:G24"/>
    <mergeCell ref="F25:G25"/>
    <mergeCell ref="F26:G26"/>
    <mergeCell ref="F27:G27"/>
    <mergeCell ref="E10:I10"/>
    <mergeCell ref="E19:E22"/>
    <mergeCell ref="F19:F22"/>
    <mergeCell ref="F14:G14"/>
    <mergeCell ref="F15:G15"/>
    <mergeCell ref="F16:G16"/>
  </mergeCells>
  <dataValidations count="6">
    <dataValidation type="decimal" allowBlank="1" showInputMessage="1" showErrorMessage="1" sqref="I54:I57 I62:I64 I24:I45 I15:I20">
      <formula1>-99999999999</formula1>
      <formula2>999999999999</formula2>
    </dataValidation>
    <dataValidation type="whole" allowBlank="1" showInputMessage="1" showErrorMessage="1" sqref="I58:I61">
      <formula1>-99999999999</formula1>
      <formula2>999999999999</formula2>
    </dataValidation>
    <dataValidation type="decimal" allowBlank="1" showInputMessage="1" showErrorMessage="1" sqref="I46:I53">
      <formula1>-999999999999</formula1>
      <formula2>999999999999</formula2>
    </dataValidation>
    <dataValidation type="textLength" operator="lessThanOrEqual" allowBlank="1" showInputMessage="1" showErrorMessage="1" sqref="I65">
      <formula1>300</formula1>
    </dataValidation>
    <dataValidation type="list" allowBlank="1" showInputMessage="1" showErrorMessage="1" sqref="I14">
      <formula1>kind_of_activity</formula1>
    </dataValidation>
    <dataValidation type="list" allowBlank="1" showInputMessage="1" showErrorMessage="1" sqref="F19:F22">
      <formula1>topl</formula1>
    </dataValidation>
  </dataValidations>
  <hyperlinks>
    <hyperlink ref="F23" location="'ТС показатели'!R1C1" tooltip="Добавить вид топлива" display="Добавить вид топлива"/>
    <hyperlink ref="F9" location="'Список листов'!A1" tooltip="К списку листов" display="Список листов"/>
  </hyperlinks>
  <printOptions horizontalCentered="1"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Сафронова Анна Сергеевна</cp:lastModifiedBy>
  <cp:lastPrinted>2011-04-15T09:08:54Z</cp:lastPrinted>
  <dcterms:created xsi:type="dcterms:W3CDTF">2007-06-09T08:43:05Z</dcterms:created>
  <dcterms:modified xsi:type="dcterms:W3CDTF">2011-10-05T04:54:54Z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2</vt:i4>
  </property>
  <property fmtid="{D5CDD505-2E9C-101B-9397-08002B2CF9AE}" pid="10" name="CurrentVersion">
    <vt:lpwstr>0.4</vt:lpwstr>
  </property>
</Properties>
</file>